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activeTab="1"/>
  </bookViews>
  <sheets>
    <sheet name="ком" sheetId="1" r:id="rId1"/>
    <sheet name="2022 ком (2)" sheetId="2" r:id="rId2"/>
  </sheets>
  <definedNames>
    <definedName name="_xlnm._FilterDatabase" localSheetId="1" hidden="1">'2022 ком (2)'!$B$3:$J$36</definedName>
    <definedName name="_xlnm._FilterDatabase" localSheetId="0" hidden="1">ком!$A$3:$I$51</definedName>
    <definedName name="_xlnm.Print_Area" localSheetId="1">'2022 ком (2)'!$A$1:$J$42</definedName>
    <definedName name="_xlnm.Print_Area" localSheetId="0">ком!$A$1:$I$57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" i="2" l="1"/>
  <c r="J33" i="2"/>
  <c r="H33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4" i="2"/>
  <c r="I48" i="1" l="1"/>
  <c r="I47" i="1"/>
  <c r="I46" i="1"/>
  <c r="I45" i="1"/>
  <c r="I43" i="1" l="1"/>
  <c r="I44" i="1"/>
  <c r="G42" i="1"/>
  <c r="I42" i="1" s="1"/>
  <c r="I41" i="1"/>
  <c r="I40" i="1"/>
  <c r="I39" i="1"/>
  <c r="H38" i="1" l="1"/>
  <c r="I38" i="1" s="1"/>
  <c r="I37" i="1"/>
  <c r="I36" i="1"/>
  <c r="I13" i="1" l="1"/>
  <c r="G9" i="1"/>
  <c r="I9" i="1" s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2" i="1"/>
  <c r="I11" i="1"/>
  <c r="I10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<sst xmlns="http://schemas.openxmlformats.org/spreadsheetml/2006/main" count="354" uniqueCount="223">
  <si>
    <t>Масло</t>
  </si>
  <si>
    <t xml:space="preserve">Д/С-1-198	</t>
  </si>
  <si>
    <t>1920Т</t>
  </si>
  <si>
    <t>20 М/2021</t>
  </si>
  <si>
    <t>Д/с-1-21-010</t>
  </si>
  <si>
    <t>Тонер</t>
  </si>
  <si>
    <t>12-B/321</t>
  </si>
  <si>
    <t>12-B/261</t>
  </si>
  <si>
    <t>ТАС-ИКС ва Миллий тизим интернет хизмати</t>
  </si>
  <si>
    <t>Д/с-1-CPIO-1560/AT-NET</t>
  </si>
  <si>
    <t>Д/с-1-CPIO-1564/AT-VPN</t>
  </si>
  <si>
    <t>12-B/219</t>
  </si>
  <si>
    <t xml:space="preserve">Дс1-256-К	</t>
  </si>
  <si>
    <t xml:space="preserve">	Телевизор </t>
  </si>
  <si>
    <t>2021/01</t>
  </si>
  <si>
    <t>14К</t>
  </si>
  <si>
    <t>88P</t>
  </si>
  <si>
    <t>04-К</t>
  </si>
  <si>
    <t>25/02</t>
  </si>
  <si>
    <t>95/21-AN/R</t>
  </si>
  <si>
    <t>12-B/1193</t>
  </si>
  <si>
    <t>Источник бесперебойного питания</t>
  </si>
  <si>
    <t>Печатающая головка для струйного принтера</t>
  </si>
  <si>
    <t>0057-21</t>
  </si>
  <si>
    <t xml:space="preserve">02.02.2021	</t>
  </si>
  <si>
    <t>06-13/02</t>
  </si>
  <si>
    <t>Air tickets</t>
  </si>
  <si>
    <t>Oil</t>
  </si>
  <si>
    <t>Briefings, thematic TV and other events, advertising, article publishing</t>
  </si>
  <si>
    <t>Posting on the site www.human.uz.</t>
  </si>
  <si>
    <t>Compressed gas</t>
  </si>
  <si>
    <t>Toner</t>
  </si>
  <si>
    <t>Certificate forms (2 types) for business training graduates</t>
  </si>
  <si>
    <t>Certificate forms (15 types) for monocentric graduates</t>
  </si>
  <si>
    <t>Connection to VPN network, subscription fee</t>
  </si>
  <si>
    <t>TAS-IX and National System Internet Service</t>
  </si>
  <si>
    <t>Certificate forms (23 types)</t>
  </si>
  <si>
    <t>Preparation, publication of a book on employment</t>
  </si>
  <si>
    <t>Communication service</t>
  </si>
  <si>
    <t>TV set</t>
  </si>
  <si>
    <t>Biometric terminal</t>
  </si>
  <si>
    <t>For translation services</t>
  </si>
  <si>
    <t>Hotel service</t>
  </si>
  <si>
    <t>Car repair</t>
  </si>
  <si>
    <t>Hotel service (catering)</t>
  </si>
  <si>
    <t>Certificate forms (by specialty)</t>
  </si>
  <si>
    <t>Uninterruptible power system</t>
  </si>
  <si>
    <t>Inkjet print head</t>
  </si>
  <si>
    <t>compulsory insurance of civil obligations</t>
  </si>
  <si>
    <t>Software</t>
  </si>
  <si>
    <t>Preparation and publication of the book of the Law of the Republic of Uzbekistan on employment</t>
  </si>
  <si>
    <t>Авиабилет</t>
  </si>
  <si>
    <t>Брифинги, тематические телепередачи и др. Мероприятия, реклама, публикация статей.Брифинги, тематические телепередачи и др. Мероприятия, реклама, публикация статей.</t>
  </si>
  <si>
    <t>Размещения реклама на сайте www.human.uz</t>
  </si>
  <si>
    <t>Интернет-сервис</t>
  </si>
  <si>
    <t>Сжатый газ</t>
  </si>
  <si>
    <t>Бланки сертификатов (2 типа) для выпускников бизнес-тренингов</t>
  </si>
  <si>
    <t>Бланки сертификатов (15 типов) для моноцентрических выпускников</t>
  </si>
  <si>
    <t>Подключение к сети VPN, абонентская плата</t>
  </si>
  <si>
    <t>Бланки сертификатов (23 типов)</t>
  </si>
  <si>
    <t>Издание, подготовка, издание книги по трудоустройству.</t>
  </si>
  <si>
    <t>Биометрический терминал</t>
  </si>
  <si>
    <t>На услуги переводчика</t>
  </si>
  <si>
    <t>Гостиничный сервис</t>
  </si>
  <si>
    <t>Служба связи</t>
  </si>
  <si>
    <t>Ремонт машин</t>
  </si>
  <si>
    <t>Гостиничный сервис (кейтеринг)</t>
  </si>
  <si>
    <t>Бланки сертификатов (по специальностям)</t>
  </si>
  <si>
    <t>Обязательное страхование гражданских обязательств</t>
  </si>
  <si>
    <t>Руководство по снабжению</t>
  </si>
  <si>
    <t>Подготовка и издание Закона Республики Узбекистан «О занятости населения».</t>
  </si>
  <si>
    <t>Shartnoma raqami/
Номер контракта/ Contract number</t>
  </si>
  <si>
    <t>Шартнома санаси/ Дата контракта/ Date of contract</t>
  </si>
  <si>
    <t>Maxsulot(tovar, ish xizmat) nomi</t>
  </si>
  <si>
    <t>Aviachiptalar sotib olish</t>
  </si>
  <si>
    <t>Brifing, mavzuli telekursatuv va boshka tadbirlarni utkazish, reklama joylashtirish, makola chop etish</t>
  </si>
  <si>
    <t>www.human.uz saytiga eʼlon berish</t>
  </si>
  <si>
    <t>Internet xizmati</t>
  </si>
  <si>
    <t>Siqilgan gaz</t>
  </si>
  <si>
    <t>Sertifikat blankalari (15 xil) monomarkaz bitiruvchilari uchun</t>
  </si>
  <si>
    <t>TAS-IKS va Milliy tizim internet xizmati</t>
  </si>
  <si>
    <t>Sertifikat blankalari (23 xil)</t>
  </si>
  <si>
    <t>Aloqa xizmati</t>
  </si>
  <si>
    <t>Televizor</t>
  </si>
  <si>
    <t>Biometrik terminal</t>
  </si>
  <si>
    <t>Mashina taʼmirlash</t>
  </si>
  <si>
    <t>Sertifikat blankalari (mutaxassislik buyicha)</t>
  </si>
  <si>
    <t>Dasturiy taʼminot</t>
  </si>
  <si>
    <t>хизмат/услуга/
service</t>
  </si>
  <si>
    <t>дона/штук/
pieces</t>
  </si>
  <si>
    <t>комплект/
комплект/set</t>
  </si>
  <si>
    <t>соат/час/hour</t>
  </si>
  <si>
    <t>одам/человек/
person</t>
  </si>
  <si>
    <t>куб.м/куб.м/
metre3</t>
  </si>
  <si>
    <t>Internet service</t>
  </si>
  <si>
    <t>O'zbekiston Respublikasining Aholi bandligi to'g'risidagi qonuni kitobini tayyorlash va chop etish</t>
  </si>
  <si>
    <t>Fuqarolik majburiyatlarini majburiy sug'urtasi</t>
  </si>
  <si>
    <t>Mehmonxona xizmati (ovqatlanish)</t>
  </si>
  <si>
    <t>Mehmonxona xizmati</t>
  </si>
  <si>
    <t>Tarjimonlik xizmati uchun</t>
  </si>
  <si>
    <t>Aholi bandligi to'g'risidagi kitobni nashr qilish,tayyorlash,chop etish</t>
  </si>
  <si>
    <t>VPN tarmog'iga ulanish, abonent to'lovi</t>
  </si>
  <si>
    <t>Sertifikat blankalari (2 xil ) biznes o'quv kurs bitiruvchilari uchun</t>
  </si>
  <si>
    <t>Сони /Количество/Quantity</t>
  </si>
  <si>
    <t xml:space="preserve">Улчов бирлиги/ Единица измерения/
Unit of measurement </t>
  </si>
  <si>
    <t>Uzluksiz quvvat tizimi</t>
  </si>
  <si>
    <t>Moy</t>
  </si>
  <si>
    <t>Pechat qilish uchun printerga siyoh</t>
  </si>
  <si>
    <r>
      <t xml:space="preserve">Название товара 
</t>
    </r>
    <r>
      <rPr>
        <b/>
        <i/>
        <sz val="12"/>
        <color theme="1"/>
        <rFont val="Times New Roman"/>
        <family val="1"/>
        <charset val="204"/>
      </rPr>
      <t>(товаров, работ, услуг)</t>
    </r>
  </si>
  <si>
    <r>
      <t xml:space="preserve">Name of product 
</t>
    </r>
    <r>
      <rPr>
        <b/>
        <i/>
        <sz val="12"/>
        <color theme="1"/>
        <rFont val="Times New Roman"/>
        <family val="1"/>
        <charset val="204"/>
      </rPr>
      <t>(goods, works, services)</t>
    </r>
  </si>
  <si>
    <t>Суммаси/
Сумма/
Summary 
(ming.so'm/в тысячу сумов/in a thousand soums)</t>
  </si>
  <si>
    <t>Жами/Всего/Total
(ming.so'm/в тысячу сумов/in a thousand soums)</t>
  </si>
  <si>
    <t xml:space="preserve">Vazirlik qoshidagi "Monjmarkaz" binosida joylashgan Server honalarini joriy ta'mirlash xarid qilishda va qo'shimcha xizmatlar bo'yicha </t>
  </si>
  <si>
    <t>Текущий ремонт серверных помещений в здании «Монжмарказ» Министерства по закупкам и дополнительным услугам.</t>
  </si>
  <si>
    <t>Current repair of server rooms located in the building "Monjmarkaz" under the Ministry for procurement and additional services</t>
  </si>
  <si>
    <t>Kabel</t>
  </si>
  <si>
    <t>Кабелъ</t>
  </si>
  <si>
    <t>Cable</t>
  </si>
  <si>
    <t>Uninterruptible power supply</t>
  </si>
  <si>
    <t>Бесперебойный источник питания</t>
  </si>
  <si>
    <t>ulcham/метр/
meters</t>
  </si>
  <si>
    <t>(Ming so'mda)</t>
  </si>
  <si>
    <t>Uzluksiz quvvat manbai</t>
  </si>
  <si>
    <t>2021/21</t>
  </si>
  <si>
    <t>38</t>
  </si>
  <si>
    <t>30</t>
  </si>
  <si>
    <t>091</t>
  </si>
  <si>
    <t>insurance</t>
  </si>
  <si>
    <t>Страхование</t>
  </si>
  <si>
    <t>Sug'urtalash</t>
  </si>
  <si>
    <t>другое оборудование</t>
  </si>
  <si>
    <t>Boshqa jihozlar</t>
  </si>
  <si>
    <t>Other equipment</t>
  </si>
  <si>
    <t>4835716</t>
  </si>
  <si>
    <t>Услител</t>
  </si>
  <si>
    <t>Калонка</t>
  </si>
  <si>
    <t>Наушник</t>
  </si>
  <si>
    <t>Қулоқчин</t>
  </si>
  <si>
    <t>Earphone</t>
  </si>
  <si>
    <t>Amplifier</t>
  </si>
  <si>
    <t>Speaker</t>
  </si>
  <si>
    <t>Вазиятлар тезкор маркази қурилиши учун</t>
  </si>
  <si>
    <t>Ремонт здания Сетуацион сентр</t>
  </si>
  <si>
    <t>Renovation of the Setuation Center building</t>
  </si>
  <si>
    <t>01/02/2022 yil holatiga</t>
  </si>
  <si>
    <r>
      <t xml:space="preserve">O'zbekiston Respublikasi Bandlik va mehnat munosabatlari vazirligi bandlikka ko'maklashish davlat jamg'armasi tomonidan 2021 yil davomida xarid qilingan mahsulot (tavar ish xizmat)lar to'g'risida 
</t>
    </r>
    <r>
      <rPr>
        <b/>
        <sz val="14"/>
        <color theme="1"/>
        <rFont val="Times New Roman"/>
        <family val="1"/>
        <charset val="204"/>
      </rPr>
      <t>MA'LUMOT</t>
    </r>
    <r>
      <rPr>
        <sz val="14"/>
        <color theme="1"/>
        <rFont val="Times New Roman"/>
        <family val="1"/>
        <charset val="204"/>
      </rPr>
      <t xml:space="preserve"> </t>
    </r>
  </si>
  <si>
    <t>Бошқарма бошлиғи</t>
  </si>
  <si>
    <t>А.Тошматов</t>
  </si>
  <si>
    <t>card reader</t>
  </si>
  <si>
    <t>01/04/2022 yil holatiga</t>
  </si>
  <si>
    <t>Т/Р</t>
  </si>
  <si>
    <t>flesh batareya</t>
  </si>
  <si>
    <t>camera lens</t>
  </si>
  <si>
    <t>кartrider</t>
  </si>
  <si>
    <t>аkkumulyator uchun vispishkа</t>
  </si>
  <si>
    <t xml:space="preserve">кamera uchun obektiv </t>
  </si>
  <si>
    <t>картридер</t>
  </si>
  <si>
    <t>аккумулятор для вспышки</t>
  </si>
  <si>
    <t>объектив для камеры</t>
  </si>
  <si>
    <t>shtativ fotografichiskiy</t>
  </si>
  <si>
    <t>штатив фотографический</t>
  </si>
  <si>
    <t>photographic tripod</t>
  </si>
  <si>
    <t>karta HID</t>
  </si>
  <si>
    <t>карта ХИД</t>
  </si>
  <si>
    <t>фотоаппарат</t>
  </si>
  <si>
    <t>camera</t>
  </si>
  <si>
    <t>kamera</t>
  </si>
  <si>
    <t>видеорегистратор</t>
  </si>
  <si>
    <t>video yozuvchisi</t>
  </si>
  <si>
    <t>video recorder</t>
  </si>
  <si>
    <t>софиты на штативах</t>
  </si>
  <si>
    <t>tripodlardagi yorug'lik chiroqlari</t>
  </si>
  <si>
    <t>spotlights on tripods</t>
  </si>
  <si>
    <t>HDD</t>
  </si>
  <si>
    <t>жесткий диск</t>
  </si>
  <si>
    <t>прожектор лед</t>
  </si>
  <si>
    <t>spotlight lamp</t>
  </si>
  <si>
    <t>yoritkich chiroqlari</t>
  </si>
  <si>
    <t>qattiq disk</t>
  </si>
  <si>
    <t>комплект оборудования для студии</t>
  </si>
  <si>
    <t>studio equipment set</t>
  </si>
  <si>
    <t>studiya jihozlari to'plami</t>
  </si>
  <si>
    <t xml:space="preserve">система стабилизации видеокамер </t>
  </si>
  <si>
    <t>kamerani barqarorlashtirish tizimi</t>
  </si>
  <si>
    <t>camera stabilization system</t>
  </si>
  <si>
    <t>кондиционер промышленный</t>
  </si>
  <si>
    <t>konditsioneri</t>
  </si>
  <si>
    <t>industrial air conditioner</t>
  </si>
  <si>
    <t>сейф, модел-СН-100/2</t>
  </si>
  <si>
    <t>safe, model-SN-100/2</t>
  </si>
  <si>
    <t>syef, model-SN-100/2</t>
  </si>
  <si>
    <t>Замок</t>
  </si>
  <si>
    <t>Castle</t>
  </si>
  <si>
    <t>қулф</t>
  </si>
  <si>
    <t>стол</t>
  </si>
  <si>
    <t>кресло</t>
  </si>
  <si>
    <t>тумба</t>
  </si>
  <si>
    <t>шкаф</t>
  </si>
  <si>
    <t>уголок</t>
  </si>
  <si>
    <t>table</t>
  </si>
  <si>
    <t>armchair</t>
  </si>
  <si>
    <t>pedestal</t>
  </si>
  <si>
    <t>cupboard</t>
  </si>
  <si>
    <t>corner</t>
  </si>
  <si>
    <t>stol</t>
  </si>
  <si>
    <t>kreslo</t>
  </si>
  <si>
    <t>Javon</t>
  </si>
  <si>
    <t>tumba</t>
  </si>
  <si>
    <t>наушник</t>
  </si>
  <si>
    <t>усилитель</t>
  </si>
  <si>
    <t>колонка</t>
  </si>
  <si>
    <t>quloqchin</t>
  </si>
  <si>
    <t>ovoz kuchaytirgich</t>
  </si>
  <si>
    <t>kalonka</t>
  </si>
  <si>
    <t>earphone</t>
  </si>
  <si>
    <t>amplifier</t>
  </si>
  <si>
    <t>column</t>
  </si>
  <si>
    <t>холодильник</t>
  </si>
  <si>
    <t>fridge</t>
  </si>
  <si>
    <t>muzlatgich</t>
  </si>
  <si>
    <t>ЖАМИ</t>
  </si>
  <si>
    <t>-</t>
  </si>
  <si>
    <r>
      <t xml:space="preserve">O'zbekiston Respublikasi Bandlik va mehnat munosabatlari vazirligi Bandlikka ko'maklashish davlat maqsadli jamg'armasi tomonidan 2022 yilning </t>
    </r>
    <r>
      <rPr>
        <b/>
        <sz val="14"/>
        <color theme="1"/>
        <rFont val="Times New Roman"/>
        <family val="1"/>
        <charset val="204"/>
      </rPr>
      <t>I</t>
    </r>
    <r>
      <rPr>
        <sz val="14"/>
        <color theme="1"/>
        <rFont val="Times New Roman"/>
        <family val="1"/>
        <charset val="204"/>
      </rPr>
      <t xml:space="preserve"> choragi davomida xarid qilingan mahsulot (tavar ish xizmat)lar to'g'risida 
</t>
    </r>
    <r>
      <rPr>
        <b/>
        <sz val="14"/>
        <color theme="1"/>
        <rFont val="Times New Roman"/>
        <family val="1"/>
        <charset val="204"/>
      </rPr>
      <t>MA'LUMOT</t>
    </r>
    <r>
      <rPr>
        <sz val="14"/>
        <color theme="1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</si>
</sst>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с_ў_м_-;\-* #,##0.00\ _с_ў_м_-;_-* &quot;-&quot;??\ _с_ў_м_-;_-@_-"/>
    <numFmt numFmtId="165" formatCode="#,##0.0\ _с_ў_м"/>
    <numFmt numFmtId="166" formatCode="_-* #,##0\ _с_ў_м_-;\-* #,##0\ _с_ў_м_-;_-* &quot;-&quot;??\ _с_ў_м_-;_-@_-"/>
    <numFmt numFmtId="175" formatCode="_-* #,##0.0\ _с_ў_м_-;\-* #,##0.0\ _с_ў_м_-;_-* &quot;-&quot;??\ _с_ў_м_-;_-@_-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166" fontId="1" fillId="0" borderId="1" xfId="1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wrapText="1"/>
    </xf>
    <xf numFmtId="0" fontId="1" fillId="0" borderId="5" xfId="0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166" fontId="1" fillId="0" borderId="6" xfId="1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6" fontId="1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14" fontId="9" fillId="0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14" fontId="9" fillId="0" borderId="5" xfId="0" applyNumberFormat="1" applyFont="1" applyFill="1" applyBorder="1" applyAlignment="1" applyProtection="1">
      <alignment horizontal="center" vertical="center"/>
    </xf>
    <xf numFmtId="165" fontId="1" fillId="0" borderId="8" xfId="0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165" fontId="1" fillId="0" borderId="15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65" fontId="2" fillId="0" borderId="16" xfId="0" applyNumberFormat="1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75" fontId="1" fillId="0" borderId="1" xfId="1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23" xfId="0" applyNumberFormat="1" applyFont="1" applyBorder="1" applyAlignment="1">
      <alignment horizontal="center" vertical="center" wrapText="1"/>
    </xf>
    <xf numFmtId="14" fontId="2" fillId="0" borderId="24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4" fontId="2" fillId="0" borderId="23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65" fontId="1" fillId="0" borderId="23" xfId="0" applyNumberFormat="1" applyFont="1" applyBorder="1" applyAlignment="1">
      <alignment horizontal="center" vertical="center" wrapText="1"/>
    </xf>
    <xf numFmtId="165" fontId="2" fillId="0" borderId="29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view="pageBreakPreview" zoomScale="70" zoomScaleNormal="40" zoomScaleSheetLayoutView="70" workbookViewId="0">
      <pane xSplit="1" ySplit="3" topLeftCell="B39" activePane="bottomRight" state="frozen"/>
      <selection pane="topRight" activeCell="B1" sqref="B1"/>
      <selection pane="bottomLeft" activeCell="A4" sqref="A4"/>
      <selection pane="bottomRight" activeCell="F51" sqref="F51"/>
    </sheetView>
  </sheetViews>
  <sheetFormatPr defaultColWidth="9.140625" defaultRowHeight="15.75" x14ac:dyDescent="0.25"/>
  <cols>
    <col min="1" max="1" width="21.5703125" style="1" customWidth="1"/>
    <col min="2" max="2" width="20.7109375" style="1" customWidth="1"/>
    <col min="3" max="3" width="38.7109375" style="1" customWidth="1"/>
    <col min="4" max="4" width="39" style="1" customWidth="1"/>
    <col min="5" max="5" width="31.85546875" style="1" customWidth="1"/>
    <col min="6" max="6" width="28.85546875" style="1" customWidth="1"/>
    <col min="7" max="7" width="16.42578125" style="1" customWidth="1"/>
    <col min="8" max="9" width="17" style="1" customWidth="1"/>
    <col min="10" max="16384" width="9.140625" style="1"/>
  </cols>
  <sheetData>
    <row r="1" spans="1:9" ht="58.5" customHeight="1" x14ac:dyDescent="0.25">
      <c r="A1" s="39" t="s">
        <v>145</v>
      </c>
      <c r="B1" s="39"/>
      <c r="C1" s="39"/>
      <c r="D1" s="39"/>
      <c r="E1" s="39"/>
      <c r="F1" s="39"/>
      <c r="G1" s="39"/>
      <c r="H1" s="39"/>
      <c r="I1" s="39"/>
    </row>
    <row r="2" spans="1:9" ht="58.5" customHeight="1" thickBot="1" x14ac:dyDescent="0.4">
      <c r="A2" s="6"/>
      <c r="B2" s="8"/>
      <c r="C2" s="38" t="s">
        <v>144</v>
      </c>
      <c r="D2" s="8"/>
      <c r="E2" s="8"/>
      <c r="F2" s="8"/>
      <c r="G2" s="8"/>
      <c r="H2" s="8"/>
      <c r="I2" s="37" t="s">
        <v>121</v>
      </c>
    </row>
    <row r="3" spans="1:9" ht="139.5" customHeight="1" thickBot="1" x14ac:dyDescent="0.3">
      <c r="A3" s="28" t="s">
        <v>71</v>
      </c>
      <c r="B3" s="29" t="s">
        <v>72</v>
      </c>
      <c r="C3" s="29" t="s">
        <v>73</v>
      </c>
      <c r="D3" s="29" t="s">
        <v>108</v>
      </c>
      <c r="E3" s="29" t="s">
        <v>109</v>
      </c>
      <c r="F3" s="29" t="s">
        <v>104</v>
      </c>
      <c r="G3" s="29" t="s">
        <v>103</v>
      </c>
      <c r="H3" s="29" t="s">
        <v>110</v>
      </c>
      <c r="I3" s="30" t="s">
        <v>111</v>
      </c>
    </row>
    <row r="4" spans="1:9" ht="31.5" x14ac:dyDescent="0.25">
      <c r="A4" s="31" t="s">
        <v>1</v>
      </c>
      <c r="B4" s="32">
        <v>44358</v>
      </c>
      <c r="C4" s="33" t="s">
        <v>74</v>
      </c>
      <c r="D4" s="33" t="s">
        <v>51</v>
      </c>
      <c r="E4" s="33" t="s">
        <v>26</v>
      </c>
      <c r="F4" s="34" t="s">
        <v>88</v>
      </c>
      <c r="G4" s="34">
        <v>1</v>
      </c>
      <c r="H4" s="35">
        <v>93625.972999999998</v>
      </c>
      <c r="I4" s="36">
        <f>+G4*H4</f>
        <v>93625.972999999998</v>
      </c>
    </row>
    <row r="5" spans="1:9" ht="31.5" x14ac:dyDescent="0.25">
      <c r="A5" s="9">
        <v>9184773</v>
      </c>
      <c r="B5" s="4">
        <v>44370</v>
      </c>
      <c r="C5" s="18" t="s">
        <v>106</v>
      </c>
      <c r="D5" s="17" t="s">
        <v>0</v>
      </c>
      <c r="E5" s="17" t="s">
        <v>27</v>
      </c>
      <c r="F5" s="2" t="s">
        <v>89</v>
      </c>
      <c r="G5" s="2">
        <v>5</v>
      </c>
      <c r="H5" s="3">
        <v>199</v>
      </c>
      <c r="I5" s="10">
        <f t="shared" ref="I5:I38" si="0">+G5*H5</f>
        <v>995</v>
      </c>
    </row>
    <row r="6" spans="1:9" ht="94.5" x14ac:dyDescent="0.25">
      <c r="A6" s="9" t="s">
        <v>2</v>
      </c>
      <c r="B6" s="4">
        <v>44374</v>
      </c>
      <c r="C6" s="17" t="s">
        <v>75</v>
      </c>
      <c r="D6" s="17" t="s">
        <v>52</v>
      </c>
      <c r="E6" s="17" t="s">
        <v>28</v>
      </c>
      <c r="F6" s="2" t="s">
        <v>89</v>
      </c>
      <c r="G6" s="2">
        <v>10</v>
      </c>
      <c r="H6" s="3">
        <v>9775</v>
      </c>
      <c r="I6" s="10">
        <f t="shared" si="0"/>
        <v>97750</v>
      </c>
    </row>
    <row r="7" spans="1:9" ht="31.5" x14ac:dyDescent="0.25">
      <c r="A7" s="9" t="s">
        <v>3</v>
      </c>
      <c r="B7" s="4">
        <v>44348</v>
      </c>
      <c r="C7" s="17" t="s">
        <v>76</v>
      </c>
      <c r="D7" s="17" t="s">
        <v>53</v>
      </c>
      <c r="E7" s="17" t="s">
        <v>29</v>
      </c>
      <c r="F7" s="2" t="s">
        <v>89</v>
      </c>
      <c r="G7" s="2">
        <v>5</v>
      </c>
      <c r="H7" s="3">
        <v>5000</v>
      </c>
      <c r="I7" s="10">
        <f t="shared" si="0"/>
        <v>25000</v>
      </c>
    </row>
    <row r="8" spans="1:9" ht="31.5" x14ac:dyDescent="0.25">
      <c r="A8" s="9">
        <v>9105227</v>
      </c>
      <c r="B8" s="4">
        <v>44328</v>
      </c>
      <c r="C8" s="17" t="s">
        <v>77</v>
      </c>
      <c r="D8" s="17" t="s">
        <v>54</v>
      </c>
      <c r="E8" s="17" t="s">
        <v>94</v>
      </c>
      <c r="F8" s="2" t="s">
        <v>89</v>
      </c>
      <c r="G8" s="2">
        <v>2</v>
      </c>
      <c r="H8" s="3">
        <v>2400</v>
      </c>
      <c r="I8" s="10">
        <f t="shared" si="0"/>
        <v>4800</v>
      </c>
    </row>
    <row r="9" spans="1:9" ht="31.5" x14ac:dyDescent="0.25">
      <c r="A9" s="9" t="s">
        <v>4</v>
      </c>
      <c r="B9" s="4">
        <v>44322</v>
      </c>
      <c r="C9" s="17" t="s">
        <v>78</v>
      </c>
      <c r="D9" s="17" t="s">
        <v>55</v>
      </c>
      <c r="E9" s="17" t="s">
        <v>30</v>
      </c>
      <c r="F9" s="2" t="s">
        <v>93</v>
      </c>
      <c r="G9" s="2">
        <f>2365+785</f>
        <v>3150</v>
      </c>
      <c r="H9" s="3">
        <v>2.85</v>
      </c>
      <c r="I9" s="10">
        <f t="shared" si="0"/>
        <v>8977.5</v>
      </c>
    </row>
    <row r="10" spans="1:9" ht="31.5" x14ac:dyDescent="0.25">
      <c r="A10" s="9">
        <v>9099105</v>
      </c>
      <c r="B10" s="4">
        <v>44324</v>
      </c>
      <c r="C10" s="17" t="s">
        <v>31</v>
      </c>
      <c r="D10" s="17" t="s">
        <v>5</v>
      </c>
      <c r="E10" s="17" t="s">
        <v>31</v>
      </c>
      <c r="F10" s="2" t="s">
        <v>90</v>
      </c>
      <c r="G10" s="2">
        <v>30</v>
      </c>
      <c r="H10" s="3">
        <v>140</v>
      </c>
      <c r="I10" s="10">
        <f t="shared" si="0"/>
        <v>4200</v>
      </c>
    </row>
    <row r="11" spans="1:9" ht="31.5" x14ac:dyDescent="0.25">
      <c r="A11" s="9">
        <v>9099193</v>
      </c>
      <c r="B11" s="4">
        <v>44324</v>
      </c>
      <c r="C11" s="17" t="s">
        <v>31</v>
      </c>
      <c r="D11" s="17" t="s">
        <v>5</v>
      </c>
      <c r="E11" s="17" t="s">
        <v>31</v>
      </c>
      <c r="F11" s="2" t="s">
        <v>90</v>
      </c>
      <c r="G11" s="2">
        <v>48</v>
      </c>
      <c r="H11" s="3">
        <v>125</v>
      </c>
      <c r="I11" s="10">
        <f t="shared" si="0"/>
        <v>6000</v>
      </c>
    </row>
    <row r="12" spans="1:9" ht="31.5" x14ac:dyDescent="0.25">
      <c r="A12" s="9" t="s">
        <v>6</v>
      </c>
      <c r="B12" s="4">
        <v>44286</v>
      </c>
      <c r="C12" s="17" t="s">
        <v>102</v>
      </c>
      <c r="D12" s="17" t="s">
        <v>56</v>
      </c>
      <c r="E12" s="17" t="s">
        <v>32</v>
      </c>
      <c r="F12" s="2" t="s">
        <v>89</v>
      </c>
      <c r="G12" s="2">
        <v>27000</v>
      </c>
      <c r="H12" s="3">
        <v>2.3241499999999999</v>
      </c>
      <c r="I12" s="10">
        <f t="shared" si="0"/>
        <v>62752.049999999996</v>
      </c>
    </row>
    <row r="13" spans="1:9" ht="31.5" x14ac:dyDescent="0.25">
      <c r="A13" s="9" t="s">
        <v>7</v>
      </c>
      <c r="B13" s="4">
        <v>44273</v>
      </c>
      <c r="C13" s="17" t="s">
        <v>79</v>
      </c>
      <c r="D13" s="17" t="s">
        <v>57</v>
      </c>
      <c r="E13" s="17" t="s">
        <v>33</v>
      </c>
      <c r="F13" s="2" t="s">
        <v>89</v>
      </c>
      <c r="G13" s="2">
        <v>22500</v>
      </c>
      <c r="H13" s="3">
        <v>4.0307000000000004</v>
      </c>
      <c r="I13" s="10">
        <f t="shared" ref="I13" si="1">+G13*H13</f>
        <v>90690.750000000015</v>
      </c>
    </row>
    <row r="14" spans="1:9" ht="31.5" x14ac:dyDescent="0.25">
      <c r="A14" s="9" t="s">
        <v>10</v>
      </c>
      <c r="B14" s="4">
        <v>44287</v>
      </c>
      <c r="C14" s="17" t="s">
        <v>101</v>
      </c>
      <c r="D14" s="17" t="s">
        <v>58</v>
      </c>
      <c r="E14" s="17" t="s">
        <v>34</v>
      </c>
      <c r="F14" s="2" t="s">
        <v>88</v>
      </c>
      <c r="G14" s="2">
        <v>12</v>
      </c>
      <c r="H14" s="3">
        <v>85</v>
      </c>
      <c r="I14" s="10">
        <f t="shared" si="0"/>
        <v>1020</v>
      </c>
    </row>
    <row r="15" spans="1:9" ht="31.5" x14ac:dyDescent="0.25">
      <c r="A15" s="9" t="s">
        <v>9</v>
      </c>
      <c r="B15" s="4">
        <v>44287</v>
      </c>
      <c r="C15" s="17" t="s">
        <v>80</v>
      </c>
      <c r="D15" s="17" t="s">
        <v>8</v>
      </c>
      <c r="E15" s="17" t="s">
        <v>35</v>
      </c>
      <c r="F15" s="2" t="s">
        <v>88</v>
      </c>
      <c r="G15" s="2">
        <v>1</v>
      </c>
      <c r="H15" s="3">
        <v>187.62108799999999</v>
      </c>
      <c r="I15" s="10">
        <f t="shared" si="0"/>
        <v>187.62108799999999</v>
      </c>
    </row>
    <row r="16" spans="1:9" ht="31.5" x14ac:dyDescent="0.25">
      <c r="A16" s="9" t="s">
        <v>11</v>
      </c>
      <c r="B16" s="4">
        <v>44260</v>
      </c>
      <c r="C16" s="17" t="s">
        <v>81</v>
      </c>
      <c r="D16" s="17" t="s">
        <v>59</v>
      </c>
      <c r="E16" s="17" t="s">
        <v>36</v>
      </c>
      <c r="F16" s="2" t="s">
        <v>89</v>
      </c>
      <c r="G16" s="2">
        <v>28000</v>
      </c>
      <c r="H16" s="3">
        <v>3.92035</v>
      </c>
      <c r="I16" s="10">
        <f t="shared" si="0"/>
        <v>109769.8</v>
      </c>
    </row>
    <row r="17" spans="1:9" ht="31.5" x14ac:dyDescent="0.25">
      <c r="A17" s="9">
        <v>11</v>
      </c>
      <c r="B17" s="4">
        <v>44273</v>
      </c>
      <c r="C17" s="17" t="s">
        <v>100</v>
      </c>
      <c r="D17" s="17" t="s">
        <v>60</v>
      </c>
      <c r="E17" s="17" t="s">
        <v>37</v>
      </c>
      <c r="F17" s="2" t="s">
        <v>89</v>
      </c>
      <c r="G17" s="2">
        <v>1000</v>
      </c>
      <c r="H17" s="3">
        <v>25</v>
      </c>
      <c r="I17" s="10">
        <f t="shared" si="0"/>
        <v>25000</v>
      </c>
    </row>
    <row r="18" spans="1:9" ht="31.5" x14ac:dyDescent="0.25">
      <c r="A18" s="9" t="s">
        <v>12</v>
      </c>
      <c r="B18" s="4">
        <v>44280</v>
      </c>
      <c r="C18" s="17" t="s">
        <v>82</v>
      </c>
      <c r="D18" s="17" t="s">
        <v>64</v>
      </c>
      <c r="E18" s="17" t="s">
        <v>38</v>
      </c>
      <c r="F18" s="2" t="s">
        <v>88</v>
      </c>
      <c r="G18" s="2">
        <v>1</v>
      </c>
      <c r="H18" s="2">
        <v>359</v>
      </c>
      <c r="I18" s="10">
        <f t="shared" si="0"/>
        <v>359</v>
      </c>
    </row>
    <row r="19" spans="1:9" ht="31.5" x14ac:dyDescent="0.25">
      <c r="A19" s="9">
        <v>4847048</v>
      </c>
      <c r="B19" s="4">
        <v>44264</v>
      </c>
      <c r="C19" s="17" t="s">
        <v>83</v>
      </c>
      <c r="D19" s="17" t="s">
        <v>13</v>
      </c>
      <c r="E19" s="17" t="s">
        <v>39</v>
      </c>
      <c r="F19" s="2" t="s">
        <v>90</v>
      </c>
      <c r="G19" s="2">
        <v>28</v>
      </c>
      <c r="H19" s="3">
        <v>2460</v>
      </c>
      <c r="I19" s="10">
        <f t="shared" si="0"/>
        <v>68880</v>
      </c>
    </row>
    <row r="20" spans="1:9" ht="31.5" x14ac:dyDescent="0.25">
      <c r="A20" s="9">
        <v>4847161</v>
      </c>
      <c r="B20" s="4">
        <v>44264</v>
      </c>
      <c r="C20" s="17" t="s">
        <v>84</v>
      </c>
      <c r="D20" s="17" t="s">
        <v>61</v>
      </c>
      <c r="E20" s="17" t="s">
        <v>40</v>
      </c>
      <c r="F20" s="2" t="s">
        <v>90</v>
      </c>
      <c r="G20" s="2">
        <v>1</v>
      </c>
      <c r="H20" s="3">
        <v>69</v>
      </c>
      <c r="I20" s="10">
        <f t="shared" si="0"/>
        <v>69</v>
      </c>
    </row>
    <row r="21" spans="1:9" ht="31.5" x14ac:dyDescent="0.25">
      <c r="A21" s="9">
        <v>4847327</v>
      </c>
      <c r="B21" s="4">
        <v>44264</v>
      </c>
      <c r="C21" s="17" t="s">
        <v>31</v>
      </c>
      <c r="D21" s="17" t="s">
        <v>5</v>
      </c>
      <c r="E21" s="17" t="s">
        <v>31</v>
      </c>
      <c r="F21" s="2" t="s">
        <v>89</v>
      </c>
      <c r="G21" s="2">
        <v>100</v>
      </c>
      <c r="H21" s="3">
        <v>112.64</v>
      </c>
      <c r="I21" s="10">
        <f t="shared" si="0"/>
        <v>11264</v>
      </c>
    </row>
    <row r="22" spans="1:9" ht="31.5" x14ac:dyDescent="0.25">
      <c r="A22" s="9">
        <v>4847327</v>
      </c>
      <c r="B22" s="4">
        <v>44264</v>
      </c>
      <c r="C22" s="17" t="s">
        <v>31</v>
      </c>
      <c r="D22" s="17" t="s">
        <v>5</v>
      </c>
      <c r="E22" s="17" t="s">
        <v>31</v>
      </c>
      <c r="F22" s="2" t="s">
        <v>89</v>
      </c>
      <c r="G22" s="2">
        <v>50</v>
      </c>
      <c r="H22" s="3">
        <v>1232</v>
      </c>
      <c r="I22" s="10">
        <f t="shared" si="0"/>
        <v>61600</v>
      </c>
    </row>
    <row r="23" spans="1:9" x14ac:dyDescent="0.25">
      <c r="A23" s="9" t="s">
        <v>14</v>
      </c>
      <c r="B23" s="4">
        <v>44256</v>
      </c>
      <c r="C23" s="17" t="s">
        <v>99</v>
      </c>
      <c r="D23" s="17" t="s">
        <v>62</v>
      </c>
      <c r="E23" s="17" t="s">
        <v>41</v>
      </c>
      <c r="F23" s="2" t="s">
        <v>91</v>
      </c>
      <c r="G23" s="2">
        <v>6</v>
      </c>
      <c r="H23" s="3">
        <v>1000</v>
      </c>
      <c r="I23" s="10">
        <f t="shared" si="0"/>
        <v>6000</v>
      </c>
    </row>
    <row r="24" spans="1:9" ht="31.5" x14ac:dyDescent="0.25">
      <c r="A24" s="9" t="s">
        <v>15</v>
      </c>
      <c r="B24" s="4">
        <v>44247</v>
      </c>
      <c r="C24" s="17" t="s">
        <v>98</v>
      </c>
      <c r="D24" s="17" t="s">
        <v>63</v>
      </c>
      <c r="E24" s="17" t="s">
        <v>42</v>
      </c>
      <c r="F24" s="2" t="s">
        <v>92</v>
      </c>
      <c r="G24" s="2">
        <v>2</v>
      </c>
      <c r="H24" s="3">
        <v>3150</v>
      </c>
      <c r="I24" s="10">
        <f t="shared" si="0"/>
        <v>6300</v>
      </c>
    </row>
    <row r="25" spans="1:9" ht="31.5" x14ac:dyDescent="0.25">
      <c r="A25" s="9" t="s">
        <v>16</v>
      </c>
      <c r="B25" s="4">
        <v>44251</v>
      </c>
      <c r="C25" s="17" t="s">
        <v>85</v>
      </c>
      <c r="D25" s="17" t="s">
        <v>65</v>
      </c>
      <c r="E25" s="17" t="s">
        <v>43</v>
      </c>
      <c r="F25" s="2" t="s">
        <v>88</v>
      </c>
      <c r="G25" s="2">
        <v>1</v>
      </c>
      <c r="H25" s="3">
        <v>5990.35</v>
      </c>
      <c r="I25" s="10">
        <f t="shared" si="0"/>
        <v>5990.35</v>
      </c>
    </row>
    <row r="26" spans="1:9" ht="31.5" x14ac:dyDescent="0.25">
      <c r="A26" s="9" t="s">
        <v>17</v>
      </c>
      <c r="B26" s="4">
        <v>44256</v>
      </c>
      <c r="C26" s="17" t="s">
        <v>97</v>
      </c>
      <c r="D26" s="17" t="s">
        <v>66</v>
      </c>
      <c r="E26" s="17" t="s">
        <v>44</v>
      </c>
      <c r="F26" s="2" t="s">
        <v>88</v>
      </c>
      <c r="G26" s="2">
        <v>1</v>
      </c>
      <c r="H26" s="3">
        <v>5000</v>
      </c>
      <c r="I26" s="10">
        <f t="shared" si="0"/>
        <v>5000</v>
      </c>
    </row>
    <row r="27" spans="1:9" ht="31.5" x14ac:dyDescent="0.25">
      <c r="A27" s="9">
        <v>1</v>
      </c>
      <c r="B27" s="4">
        <v>44250</v>
      </c>
      <c r="C27" s="17" t="s">
        <v>97</v>
      </c>
      <c r="D27" s="17" t="s">
        <v>66</v>
      </c>
      <c r="E27" s="17" t="s">
        <v>44</v>
      </c>
      <c r="F27" s="2" t="s">
        <v>88</v>
      </c>
      <c r="G27" s="2">
        <v>1</v>
      </c>
      <c r="H27" s="3">
        <v>4077.6</v>
      </c>
      <c r="I27" s="10">
        <f t="shared" si="0"/>
        <v>4077.6</v>
      </c>
    </row>
    <row r="28" spans="1:9" ht="31.5" x14ac:dyDescent="0.25">
      <c r="A28" s="11" t="s">
        <v>18</v>
      </c>
      <c r="B28" s="4">
        <v>44252</v>
      </c>
      <c r="C28" s="17" t="s">
        <v>97</v>
      </c>
      <c r="D28" s="17" t="s">
        <v>66</v>
      </c>
      <c r="E28" s="17" t="s">
        <v>44</v>
      </c>
      <c r="F28" s="2" t="s">
        <v>88</v>
      </c>
      <c r="G28" s="2">
        <v>1</v>
      </c>
      <c r="H28" s="3">
        <v>2949.7</v>
      </c>
      <c r="I28" s="10">
        <f t="shared" si="0"/>
        <v>2949.7</v>
      </c>
    </row>
    <row r="29" spans="1:9" ht="31.5" x14ac:dyDescent="0.25">
      <c r="A29" s="9" t="s">
        <v>19</v>
      </c>
      <c r="B29" s="4">
        <v>44243</v>
      </c>
      <c r="C29" s="17" t="s">
        <v>74</v>
      </c>
      <c r="D29" s="17" t="s">
        <v>51</v>
      </c>
      <c r="E29" s="17" t="s">
        <v>26</v>
      </c>
      <c r="F29" s="2" t="s">
        <v>88</v>
      </c>
      <c r="G29" s="2">
        <v>2</v>
      </c>
      <c r="H29" s="3">
        <v>20000</v>
      </c>
      <c r="I29" s="10">
        <f t="shared" si="0"/>
        <v>40000</v>
      </c>
    </row>
    <row r="30" spans="1:9" ht="31.5" x14ac:dyDescent="0.25">
      <c r="A30" s="9" t="s">
        <v>20</v>
      </c>
      <c r="B30" s="4">
        <v>44203</v>
      </c>
      <c r="C30" s="17" t="s">
        <v>86</v>
      </c>
      <c r="D30" s="17" t="s">
        <v>67</v>
      </c>
      <c r="E30" s="17" t="s">
        <v>45</v>
      </c>
      <c r="F30" s="2" t="s">
        <v>89</v>
      </c>
      <c r="G30" s="2">
        <v>1000</v>
      </c>
      <c r="H30" s="3">
        <v>3.92035</v>
      </c>
      <c r="I30" s="10">
        <f t="shared" si="0"/>
        <v>3920.35</v>
      </c>
    </row>
    <row r="31" spans="1:9" ht="31.5" x14ac:dyDescent="0.25">
      <c r="A31" s="9">
        <v>4835716</v>
      </c>
      <c r="B31" s="4">
        <v>44249</v>
      </c>
      <c r="C31" s="18" t="s">
        <v>105</v>
      </c>
      <c r="D31" s="17" t="s">
        <v>21</v>
      </c>
      <c r="E31" s="17" t="s">
        <v>46</v>
      </c>
      <c r="F31" s="2" t="s">
        <v>90</v>
      </c>
      <c r="G31" s="2">
        <v>2</v>
      </c>
      <c r="H31" s="3">
        <v>64000</v>
      </c>
      <c r="I31" s="10">
        <f t="shared" si="0"/>
        <v>128000</v>
      </c>
    </row>
    <row r="32" spans="1:9" ht="31.5" x14ac:dyDescent="0.25">
      <c r="A32" s="9">
        <v>4835716</v>
      </c>
      <c r="B32" s="4">
        <v>44249</v>
      </c>
      <c r="C32" s="18" t="s">
        <v>107</v>
      </c>
      <c r="D32" s="17" t="s">
        <v>22</v>
      </c>
      <c r="E32" s="17" t="s">
        <v>47</v>
      </c>
      <c r="F32" s="2" t="s">
        <v>90</v>
      </c>
      <c r="G32" s="2">
        <v>14</v>
      </c>
      <c r="H32" s="3">
        <v>6000</v>
      </c>
      <c r="I32" s="10">
        <f t="shared" si="0"/>
        <v>84000</v>
      </c>
    </row>
    <row r="33" spans="1:9" ht="31.5" x14ac:dyDescent="0.25">
      <c r="A33" s="9" t="s">
        <v>23</v>
      </c>
      <c r="B33" s="2" t="s">
        <v>24</v>
      </c>
      <c r="C33" s="17" t="s">
        <v>96</v>
      </c>
      <c r="D33" s="17" t="s">
        <v>68</v>
      </c>
      <c r="E33" s="17" t="s">
        <v>48</v>
      </c>
      <c r="F33" s="2" t="s">
        <v>89</v>
      </c>
      <c r="G33" s="2">
        <v>1</v>
      </c>
      <c r="H33" s="3">
        <v>168</v>
      </c>
      <c r="I33" s="10">
        <f t="shared" si="0"/>
        <v>168</v>
      </c>
    </row>
    <row r="34" spans="1:9" ht="31.5" x14ac:dyDescent="0.25">
      <c r="A34" s="9">
        <v>4832627</v>
      </c>
      <c r="B34" s="4">
        <v>44244</v>
      </c>
      <c r="C34" s="17" t="s">
        <v>87</v>
      </c>
      <c r="D34" s="17" t="s">
        <v>69</v>
      </c>
      <c r="E34" s="17" t="s">
        <v>49</v>
      </c>
      <c r="F34" s="2" t="s">
        <v>90</v>
      </c>
      <c r="G34" s="2">
        <v>1</v>
      </c>
      <c r="H34" s="3">
        <v>180000</v>
      </c>
      <c r="I34" s="10">
        <f t="shared" si="0"/>
        <v>180000</v>
      </c>
    </row>
    <row r="35" spans="1:9" ht="47.25" x14ac:dyDescent="0.25">
      <c r="A35" s="9" t="s">
        <v>25</v>
      </c>
      <c r="B35" s="4">
        <v>44225</v>
      </c>
      <c r="C35" s="17" t="s">
        <v>95</v>
      </c>
      <c r="D35" s="17" t="s">
        <v>70</v>
      </c>
      <c r="E35" s="17" t="s">
        <v>50</v>
      </c>
      <c r="F35" s="2" t="s">
        <v>88</v>
      </c>
      <c r="G35" s="2">
        <v>1000</v>
      </c>
      <c r="H35" s="3">
        <v>26.335000000000001</v>
      </c>
      <c r="I35" s="10">
        <f t="shared" si="0"/>
        <v>26335</v>
      </c>
    </row>
    <row r="36" spans="1:9" ht="78.75" x14ac:dyDescent="0.25">
      <c r="A36" s="9">
        <v>14</v>
      </c>
      <c r="B36" s="4">
        <v>44475</v>
      </c>
      <c r="C36" s="17" t="s">
        <v>112</v>
      </c>
      <c r="D36" s="17" t="s">
        <v>113</v>
      </c>
      <c r="E36" s="17" t="s">
        <v>114</v>
      </c>
      <c r="F36" s="2" t="s">
        <v>88</v>
      </c>
      <c r="G36" s="2">
        <v>1</v>
      </c>
      <c r="H36" s="7">
        <v>365000</v>
      </c>
      <c r="I36" s="12">
        <f t="shared" si="0"/>
        <v>365000</v>
      </c>
    </row>
    <row r="37" spans="1:9" ht="31.5" x14ac:dyDescent="0.25">
      <c r="A37" s="9">
        <v>4963886</v>
      </c>
      <c r="B37" s="4">
        <v>44401</v>
      </c>
      <c r="C37" s="17" t="s">
        <v>115</v>
      </c>
      <c r="D37" s="17" t="s">
        <v>116</v>
      </c>
      <c r="E37" s="17" t="s">
        <v>117</v>
      </c>
      <c r="F37" s="2" t="s">
        <v>120</v>
      </c>
      <c r="G37" s="2">
        <v>200</v>
      </c>
      <c r="H37" s="16">
        <v>42</v>
      </c>
      <c r="I37" s="12">
        <f t="shared" si="0"/>
        <v>8400</v>
      </c>
    </row>
    <row r="38" spans="1:9" ht="31.5" x14ac:dyDescent="0.25">
      <c r="A38" s="9">
        <v>4963793</v>
      </c>
      <c r="B38" s="4">
        <v>44401</v>
      </c>
      <c r="C38" s="17" t="s">
        <v>122</v>
      </c>
      <c r="D38" s="17" t="s">
        <v>119</v>
      </c>
      <c r="E38" s="17" t="s">
        <v>118</v>
      </c>
      <c r="F38" s="2" t="s">
        <v>90</v>
      </c>
      <c r="G38" s="2">
        <v>5</v>
      </c>
      <c r="H38" s="7">
        <f>242692/5</f>
        <v>48538.400000000001</v>
      </c>
      <c r="I38" s="12">
        <f t="shared" si="0"/>
        <v>242692</v>
      </c>
    </row>
    <row r="39" spans="1:9" ht="31.5" x14ac:dyDescent="0.25">
      <c r="A39" s="9" t="s">
        <v>123</v>
      </c>
      <c r="B39" s="4">
        <v>44449</v>
      </c>
      <c r="C39" s="17" t="s">
        <v>99</v>
      </c>
      <c r="D39" s="17" t="s">
        <v>62</v>
      </c>
      <c r="E39" s="17" t="s">
        <v>41</v>
      </c>
      <c r="F39" s="2" t="s">
        <v>88</v>
      </c>
      <c r="G39" s="2">
        <v>16</v>
      </c>
      <c r="H39" s="3">
        <v>1000</v>
      </c>
      <c r="I39" s="10">
        <f t="shared" ref="I39" si="2">+G39*H39</f>
        <v>16000</v>
      </c>
    </row>
    <row r="40" spans="1:9" ht="31.5" x14ac:dyDescent="0.25">
      <c r="A40" s="25" t="s">
        <v>124</v>
      </c>
      <c r="B40" s="20">
        <v>44508</v>
      </c>
      <c r="C40" s="17" t="s">
        <v>97</v>
      </c>
      <c r="D40" s="17" t="s">
        <v>66</v>
      </c>
      <c r="E40" s="17" t="s">
        <v>44</v>
      </c>
      <c r="F40" s="2" t="s">
        <v>88</v>
      </c>
      <c r="G40" s="2">
        <v>1</v>
      </c>
      <c r="H40" s="3">
        <v>3345.6</v>
      </c>
      <c r="I40" s="10">
        <f t="shared" ref="I40" si="3">+G40*H40</f>
        <v>3345.6</v>
      </c>
    </row>
    <row r="41" spans="1:9" ht="31.5" x14ac:dyDescent="0.25">
      <c r="A41" s="25" t="s">
        <v>125</v>
      </c>
      <c r="B41" s="20">
        <v>44508</v>
      </c>
      <c r="C41" s="17" t="s">
        <v>97</v>
      </c>
      <c r="D41" s="17" t="s">
        <v>66</v>
      </c>
      <c r="E41" s="17" t="s">
        <v>44</v>
      </c>
      <c r="F41" s="2" t="s">
        <v>88</v>
      </c>
      <c r="G41" s="2">
        <v>1</v>
      </c>
      <c r="H41" s="3">
        <v>1294</v>
      </c>
      <c r="I41" s="10">
        <f t="shared" ref="I41:I42" si="4">+G41*H41</f>
        <v>1294</v>
      </c>
    </row>
    <row r="42" spans="1:9" ht="31.5" x14ac:dyDescent="0.25">
      <c r="A42" s="25" t="s">
        <v>126</v>
      </c>
      <c r="B42" s="20">
        <v>44539</v>
      </c>
      <c r="C42" s="17" t="s">
        <v>98</v>
      </c>
      <c r="D42" s="17" t="s">
        <v>63</v>
      </c>
      <c r="E42" s="17" t="s">
        <v>42</v>
      </c>
      <c r="F42" s="2" t="s">
        <v>88</v>
      </c>
      <c r="G42" s="2">
        <f>9*4</f>
        <v>36</v>
      </c>
      <c r="H42" s="3">
        <v>650</v>
      </c>
      <c r="I42" s="10">
        <f t="shared" si="4"/>
        <v>23400</v>
      </c>
    </row>
    <row r="43" spans="1:9" ht="31.5" x14ac:dyDescent="0.25">
      <c r="A43" s="25" t="s">
        <v>23</v>
      </c>
      <c r="B43" s="20">
        <v>44229</v>
      </c>
      <c r="C43" s="17" t="s">
        <v>129</v>
      </c>
      <c r="D43" s="17" t="s">
        <v>128</v>
      </c>
      <c r="E43" s="17" t="s">
        <v>127</v>
      </c>
      <c r="F43" s="2" t="s">
        <v>89</v>
      </c>
      <c r="G43" s="2">
        <v>1</v>
      </c>
      <c r="H43" s="3">
        <v>168</v>
      </c>
      <c r="I43" s="10">
        <f t="shared" ref="I43" si="5">+G43*H43</f>
        <v>168</v>
      </c>
    </row>
    <row r="44" spans="1:9" ht="31.5" x14ac:dyDescent="0.25">
      <c r="A44" s="25" t="s">
        <v>133</v>
      </c>
      <c r="B44" s="20">
        <v>44249</v>
      </c>
      <c r="C44" s="17" t="s">
        <v>131</v>
      </c>
      <c r="D44" s="17" t="s">
        <v>130</v>
      </c>
      <c r="E44" s="17" t="s">
        <v>132</v>
      </c>
      <c r="F44" s="2" t="s">
        <v>90</v>
      </c>
      <c r="G44" s="2">
        <v>1</v>
      </c>
      <c r="H44" s="3">
        <v>212000</v>
      </c>
      <c r="I44" s="10">
        <f t="shared" ref="I44:I48" si="6">+G44*H44</f>
        <v>212000</v>
      </c>
    </row>
    <row r="45" spans="1:9" ht="31.5" x14ac:dyDescent="0.25">
      <c r="A45" s="40">
        <v>5070381</v>
      </c>
      <c r="B45" s="41">
        <v>44544</v>
      </c>
      <c r="C45" s="22" t="s">
        <v>137</v>
      </c>
      <c r="D45" s="22" t="s">
        <v>136</v>
      </c>
      <c r="E45" s="23" t="s">
        <v>138</v>
      </c>
      <c r="F45" s="2" t="s">
        <v>89</v>
      </c>
      <c r="G45" s="2">
        <v>10</v>
      </c>
      <c r="H45" s="3">
        <v>265.33280000000002</v>
      </c>
      <c r="I45" s="10">
        <f t="shared" si="6"/>
        <v>2653.3280000000004</v>
      </c>
    </row>
    <row r="46" spans="1:9" ht="31.5" x14ac:dyDescent="0.25">
      <c r="A46" s="40"/>
      <c r="B46" s="41"/>
      <c r="C46" s="23" t="s">
        <v>134</v>
      </c>
      <c r="D46" s="23" t="s">
        <v>134</v>
      </c>
      <c r="E46" s="23" t="s">
        <v>139</v>
      </c>
      <c r="F46" s="2" t="s">
        <v>89</v>
      </c>
      <c r="G46" s="2">
        <v>1</v>
      </c>
      <c r="H46" s="3">
        <v>2900</v>
      </c>
      <c r="I46" s="10">
        <f t="shared" si="6"/>
        <v>2900</v>
      </c>
    </row>
    <row r="47" spans="1:9" ht="31.5" x14ac:dyDescent="0.25">
      <c r="A47" s="40"/>
      <c r="B47" s="41"/>
      <c r="C47" s="23" t="s">
        <v>135</v>
      </c>
      <c r="D47" s="23" t="s">
        <v>135</v>
      </c>
      <c r="E47" s="23" t="s">
        <v>140</v>
      </c>
      <c r="F47" s="2" t="s">
        <v>89</v>
      </c>
      <c r="G47" s="2">
        <v>2</v>
      </c>
      <c r="H47" s="3">
        <v>5800</v>
      </c>
      <c r="I47" s="10">
        <f t="shared" si="6"/>
        <v>11600</v>
      </c>
    </row>
    <row r="48" spans="1:9" ht="32.25" thickBot="1" x14ac:dyDescent="0.3">
      <c r="A48" s="13">
        <v>14</v>
      </c>
      <c r="B48" s="14">
        <v>44483</v>
      </c>
      <c r="C48" s="19" t="s">
        <v>141</v>
      </c>
      <c r="D48" s="19" t="s">
        <v>142</v>
      </c>
      <c r="E48" s="19" t="s">
        <v>143</v>
      </c>
      <c r="F48" s="15" t="s">
        <v>89</v>
      </c>
      <c r="G48" s="15">
        <v>1</v>
      </c>
      <c r="H48" s="26">
        <v>353722.734</v>
      </c>
      <c r="I48" s="27">
        <f t="shared" si="6"/>
        <v>353722.734</v>
      </c>
    </row>
    <row r="49" spans="2:7" ht="20.25" x14ac:dyDescent="0.25">
      <c r="B49" s="24"/>
      <c r="C49" s="24"/>
      <c r="D49" s="21"/>
      <c r="E49" s="24"/>
      <c r="F49" s="24"/>
      <c r="G49" s="5"/>
    </row>
    <row r="50" spans="2:7" ht="20.25" x14ac:dyDescent="0.25">
      <c r="B50" s="24"/>
      <c r="C50" s="24"/>
      <c r="D50" s="21"/>
      <c r="E50" s="24"/>
      <c r="F50" s="24"/>
      <c r="G50" s="5"/>
    </row>
    <row r="51" spans="2:7" ht="20.25" x14ac:dyDescent="0.25">
      <c r="B51" s="24"/>
      <c r="C51" s="24"/>
      <c r="D51" s="21"/>
      <c r="E51" s="24"/>
      <c r="F51" s="24"/>
      <c r="G51" s="5"/>
    </row>
  </sheetData>
  <autoFilter ref="A3:I55"/>
  <mergeCells count="3">
    <mergeCell ref="A1:I1"/>
    <mergeCell ref="A45:A47"/>
    <mergeCell ref="B45:B47"/>
  </mergeCells>
  <printOptions horizontalCentered="1"/>
  <pageMargins left="0" right="0" top="0" bottom="0" header="0" footer="0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view="pageBreakPreview" zoomScale="55" zoomScaleNormal="40" zoomScaleSheetLayoutView="55" workbookViewId="0">
      <pane xSplit="2" ySplit="3" topLeftCell="C10" activePane="bottomRight" state="frozen"/>
      <selection pane="topRight" activeCell="B1" sqref="B1"/>
      <selection pane="bottomLeft" activeCell="A4" sqref="A4"/>
      <selection pane="bottomRight" activeCell="G13" sqref="G13"/>
    </sheetView>
  </sheetViews>
  <sheetFormatPr defaultColWidth="9.140625" defaultRowHeight="15.75" x14ac:dyDescent="0.25"/>
  <cols>
    <col min="1" max="1" width="3.5703125" style="1" customWidth="1"/>
    <col min="2" max="2" width="21.5703125" style="1" customWidth="1"/>
    <col min="3" max="3" width="20.7109375" style="1" customWidth="1"/>
    <col min="4" max="4" width="37" style="1" customWidth="1"/>
    <col min="5" max="5" width="26.85546875" style="1" customWidth="1"/>
    <col min="6" max="6" width="21.28515625" style="1" customWidth="1"/>
    <col min="7" max="7" width="23.5703125" style="1" customWidth="1"/>
    <col min="8" max="8" width="16" style="1" customWidth="1"/>
    <col min="9" max="9" width="18.85546875" style="1" customWidth="1"/>
    <col min="10" max="10" width="25.140625" style="1" bestFit="1" customWidth="1"/>
    <col min="11" max="16384" width="9.140625" style="1"/>
  </cols>
  <sheetData>
    <row r="1" spans="1:10" ht="58.5" customHeight="1" x14ac:dyDescent="0.25">
      <c r="B1" s="39" t="s">
        <v>222</v>
      </c>
      <c r="C1" s="39"/>
      <c r="D1" s="39"/>
      <c r="E1" s="39"/>
      <c r="F1" s="39"/>
      <c r="G1" s="39"/>
      <c r="H1" s="39"/>
      <c r="I1" s="39"/>
      <c r="J1" s="39"/>
    </row>
    <row r="2" spans="1:10" ht="58.5" customHeight="1" thickBot="1" x14ac:dyDescent="0.4">
      <c r="B2" s="6"/>
      <c r="C2" s="8"/>
      <c r="D2" s="38" t="s">
        <v>149</v>
      </c>
      <c r="E2" s="8"/>
      <c r="F2" s="8"/>
      <c r="G2" s="8"/>
      <c r="H2" s="8"/>
      <c r="I2" s="8"/>
      <c r="J2" s="37" t="s">
        <v>121</v>
      </c>
    </row>
    <row r="3" spans="1:10" ht="139.5" customHeight="1" thickBot="1" x14ac:dyDescent="0.3">
      <c r="A3" s="50" t="s">
        <v>150</v>
      </c>
      <c r="B3" s="28" t="s">
        <v>71</v>
      </c>
      <c r="C3" s="29" t="s">
        <v>72</v>
      </c>
      <c r="D3" s="29" t="s">
        <v>73</v>
      </c>
      <c r="E3" s="29" t="s">
        <v>108</v>
      </c>
      <c r="F3" s="29" t="s">
        <v>109</v>
      </c>
      <c r="G3" s="29" t="s">
        <v>104</v>
      </c>
      <c r="H3" s="29" t="s">
        <v>103</v>
      </c>
      <c r="I3" s="29" t="s">
        <v>110</v>
      </c>
      <c r="J3" s="30" t="s">
        <v>111</v>
      </c>
    </row>
    <row r="4" spans="1:10" ht="31.5" x14ac:dyDescent="0.25">
      <c r="A4" s="51">
        <v>1</v>
      </c>
      <c r="B4" s="46">
        <v>72011</v>
      </c>
      <c r="C4" s="60">
        <v>44597</v>
      </c>
      <c r="D4" s="43" t="s">
        <v>153</v>
      </c>
      <c r="E4" s="43" t="s">
        <v>156</v>
      </c>
      <c r="F4" s="43" t="s">
        <v>148</v>
      </c>
      <c r="G4" s="44" t="s">
        <v>89</v>
      </c>
      <c r="H4" s="44">
        <v>1</v>
      </c>
      <c r="I4" s="45">
        <v>362992.51</v>
      </c>
      <c r="J4" s="48">
        <f>+H4*I4</f>
        <v>362992.51</v>
      </c>
    </row>
    <row r="5" spans="1:10" ht="31.5" x14ac:dyDescent="0.25">
      <c r="A5" s="52">
        <v>2</v>
      </c>
      <c r="B5" s="47">
        <v>72987</v>
      </c>
      <c r="C5" s="61">
        <v>44597</v>
      </c>
      <c r="D5" s="18" t="s">
        <v>154</v>
      </c>
      <c r="E5" s="17" t="s">
        <v>157</v>
      </c>
      <c r="F5" s="17" t="s">
        <v>151</v>
      </c>
      <c r="G5" s="44" t="s">
        <v>89</v>
      </c>
      <c r="H5" s="2">
        <v>4</v>
      </c>
      <c r="I5" s="3">
        <v>833000</v>
      </c>
      <c r="J5" s="49">
        <f t="shared" ref="J5:J33" si="0">+H5*I5</f>
        <v>3332000</v>
      </c>
    </row>
    <row r="6" spans="1:10" ht="31.5" x14ac:dyDescent="0.25">
      <c r="A6" s="52">
        <v>3</v>
      </c>
      <c r="B6" s="47">
        <v>67909</v>
      </c>
      <c r="C6" s="61">
        <v>44594</v>
      </c>
      <c r="D6" s="17" t="s">
        <v>155</v>
      </c>
      <c r="E6" s="17" t="s">
        <v>158</v>
      </c>
      <c r="F6" s="17" t="s">
        <v>152</v>
      </c>
      <c r="G6" s="44" t="s">
        <v>89</v>
      </c>
      <c r="H6" s="2">
        <v>1</v>
      </c>
      <c r="I6" s="3">
        <v>2220000</v>
      </c>
      <c r="J6" s="49">
        <f t="shared" si="0"/>
        <v>2220000</v>
      </c>
    </row>
    <row r="7" spans="1:10" ht="31.5" x14ac:dyDescent="0.25">
      <c r="A7" s="52">
        <v>4</v>
      </c>
      <c r="B7" s="47">
        <v>100556</v>
      </c>
      <c r="C7" s="61">
        <v>44612</v>
      </c>
      <c r="D7" s="17" t="s">
        <v>159</v>
      </c>
      <c r="E7" s="17" t="s">
        <v>160</v>
      </c>
      <c r="F7" s="17" t="s">
        <v>161</v>
      </c>
      <c r="G7" s="44" t="s">
        <v>89</v>
      </c>
      <c r="H7" s="2">
        <v>1</v>
      </c>
      <c r="I7" s="3">
        <v>3844000</v>
      </c>
      <c r="J7" s="49">
        <f t="shared" si="0"/>
        <v>3844000</v>
      </c>
    </row>
    <row r="8" spans="1:10" ht="31.5" x14ac:dyDescent="0.25">
      <c r="A8" s="52">
        <v>5</v>
      </c>
      <c r="B8" s="47">
        <v>100770</v>
      </c>
      <c r="C8" s="61">
        <v>44612</v>
      </c>
      <c r="D8" s="17" t="s">
        <v>162</v>
      </c>
      <c r="E8" s="17" t="s">
        <v>163</v>
      </c>
      <c r="F8" s="17" t="s">
        <v>162</v>
      </c>
      <c r="G8" s="44" t="s">
        <v>89</v>
      </c>
      <c r="H8" s="2">
        <v>2</v>
      </c>
      <c r="I8" s="3">
        <v>474000</v>
      </c>
      <c r="J8" s="49">
        <f t="shared" si="0"/>
        <v>948000</v>
      </c>
    </row>
    <row r="9" spans="1:10" ht="31.5" x14ac:dyDescent="0.25">
      <c r="A9" s="52">
        <v>6</v>
      </c>
      <c r="B9" s="47">
        <v>103171</v>
      </c>
      <c r="C9" s="61">
        <v>44615</v>
      </c>
      <c r="D9" s="18" t="s">
        <v>154</v>
      </c>
      <c r="E9" s="17" t="s">
        <v>157</v>
      </c>
      <c r="F9" s="17" t="s">
        <v>151</v>
      </c>
      <c r="G9" s="44" t="s">
        <v>89</v>
      </c>
      <c r="H9" s="2">
        <v>4</v>
      </c>
      <c r="I9" s="3">
        <v>350000</v>
      </c>
      <c r="J9" s="49">
        <f t="shared" si="0"/>
        <v>1400000</v>
      </c>
    </row>
    <row r="10" spans="1:10" ht="31.5" x14ac:dyDescent="0.25">
      <c r="A10" s="52">
        <v>7</v>
      </c>
      <c r="B10" s="47">
        <v>104050</v>
      </c>
      <c r="C10" s="61">
        <v>44615</v>
      </c>
      <c r="D10" s="17" t="s">
        <v>166</v>
      </c>
      <c r="E10" s="17" t="s">
        <v>164</v>
      </c>
      <c r="F10" s="17" t="s">
        <v>165</v>
      </c>
      <c r="G10" s="44" t="s">
        <v>89</v>
      </c>
      <c r="H10" s="2">
        <v>1</v>
      </c>
      <c r="I10" s="3">
        <v>30893000</v>
      </c>
      <c r="J10" s="49">
        <f t="shared" si="0"/>
        <v>30893000</v>
      </c>
    </row>
    <row r="11" spans="1:10" ht="31.5" x14ac:dyDescent="0.25">
      <c r="A11" s="52">
        <v>8</v>
      </c>
      <c r="B11" s="47">
        <v>99513</v>
      </c>
      <c r="C11" s="61">
        <v>44611</v>
      </c>
      <c r="D11" s="17" t="s">
        <v>168</v>
      </c>
      <c r="E11" s="17" t="s">
        <v>167</v>
      </c>
      <c r="F11" s="17" t="s">
        <v>169</v>
      </c>
      <c r="G11" s="44" t="s">
        <v>89</v>
      </c>
      <c r="H11" s="2">
        <v>1</v>
      </c>
      <c r="I11" s="3">
        <v>4999999</v>
      </c>
      <c r="J11" s="49">
        <f t="shared" si="0"/>
        <v>4999999</v>
      </c>
    </row>
    <row r="12" spans="1:10" ht="31.5" x14ac:dyDescent="0.25">
      <c r="A12" s="52">
        <v>9</v>
      </c>
      <c r="B12" s="47">
        <v>67822</v>
      </c>
      <c r="C12" s="61">
        <v>44594</v>
      </c>
      <c r="D12" s="17" t="s">
        <v>171</v>
      </c>
      <c r="E12" s="17" t="s">
        <v>170</v>
      </c>
      <c r="F12" s="17" t="s">
        <v>172</v>
      </c>
      <c r="G12" s="44" t="s">
        <v>89</v>
      </c>
      <c r="H12" s="2">
        <v>1</v>
      </c>
      <c r="I12" s="3">
        <v>400000</v>
      </c>
      <c r="J12" s="49">
        <f t="shared" si="0"/>
        <v>400000</v>
      </c>
    </row>
    <row r="13" spans="1:10" ht="31.5" x14ac:dyDescent="0.25">
      <c r="A13" s="52">
        <v>10</v>
      </c>
      <c r="B13" s="47">
        <v>92252</v>
      </c>
      <c r="C13" s="61">
        <v>44609</v>
      </c>
      <c r="D13" s="17" t="s">
        <v>178</v>
      </c>
      <c r="E13" s="17" t="s">
        <v>174</v>
      </c>
      <c r="F13" s="17" t="s">
        <v>173</v>
      </c>
      <c r="G13" s="44" t="s">
        <v>89</v>
      </c>
      <c r="H13" s="2">
        <v>2</v>
      </c>
      <c r="I13" s="3">
        <v>899000</v>
      </c>
      <c r="J13" s="49">
        <f t="shared" si="0"/>
        <v>1798000</v>
      </c>
    </row>
    <row r="14" spans="1:10" ht="31.5" x14ac:dyDescent="0.25">
      <c r="A14" s="52">
        <v>11</v>
      </c>
      <c r="B14" s="47">
        <v>99429</v>
      </c>
      <c r="C14" s="61">
        <v>44611</v>
      </c>
      <c r="D14" s="17" t="s">
        <v>177</v>
      </c>
      <c r="E14" s="17" t="s">
        <v>175</v>
      </c>
      <c r="F14" s="17" t="s">
        <v>176</v>
      </c>
      <c r="G14" s="44" t="s">
        <v>89</v>
      </c>
      <c r="H14" s="2">
        <v>1</v>
      </c>
      <c r="I14" s="3">
        <v>5439000</v>
      </c>
      <c r="J14" s="49">
        <f t="shared" si="0"/>
        <v>5439000</v>
      </c>
    </row>
    <row r="15" spans="1:10" ht="31.5" x14ac:dyDescent="0.25">
      <c r="A15" s="52">
        <v>12</v>
      </c>
      <c r="B15" s="47">
        <v>99399</v>
      </c>
      <c r="C15" s="61">
        <v>44611</v>
      </c>
      <c r="D15" s="17" t="s">
        <v>162</v>
      </c>
      <c r="E15" s="17" t="s">
        <v>163</v>
      </c>
      <c r="F15" s="17" t="s">
        <v>162</v>
      </c>
      <c r="G15" s="44" t="s">
        <v>89</v>
      </c>
      <c r="H15" s="2">
        <v>1</v>
      </c>
      <c r="I15" s="3">
        <v>149000</v>
      </c>
      <c r="J15" s="49">
        <f t="shared" si="0"/>
        <v>149000</v>
      </c>
    </row>
    <row r="16" spans="1:10" ht="31.5" x14ac:dyDescent="0.25">
      <c r="A16" s="52">
        <v>13</v>
      </c>
      <c r="B16" s="47">
        <v>99476</v>
      </c>
      <c r="C16" s="61">
        <v>44611</v>
      </c>
      <c r="D16" s="17" t="s">
        <v>181</v>
      </c>
      <c r="E16" s="17" t="s">
        <v>179</v>
      </c>
      <c r="F16" s="17" t="s">
        <v>180</v>
      </c>
      <c r="G16" s="44" t="s">
        <v>89</v>
      </c>
      <c r="H16" s="2">
        <v>1</v>
      </c>
      <c r="I16" s="3">
        <v>4439000</v>
      </c>
      <c r="J16" s="49">
        <f t="shared" si="0"/>
        <v>4439000</v>
      </c>
    </row>
    <row r="17" spans="1:10" ht="31.5" x14ac:dyDescent="0.25">
      <c r="A17" s="52">
        <v>14</v>
      </c>
      <c r="B17" s="47">
        <v>100754</v>
      </c>
      <c r="C17" s="61">
        <v>44612</v>
      </c>
      <c r="D17" s="17" t="s">
        <v>183</v>
      </c>
      <c r="E17" s="17" t="s">
        <v>182</v>
      </c>
      <c r="F17" s="17" t="s">
        <v>184</v>
      </c>
      <c r="G17" s="44" t="s">
        <v>89</v>
      </c>
      <c r="H17" s="2">
        <v>1</v>
      </c>
      <c r="I17" s="3">
        <v>1639000</v>
      </c>
      <c r="J17" s="49">
        <f t="shared" si="0"/>
        <v>1639000</v>
      </c>
    </row>
    <row r="18" spans="1:10" ht="31.5" x14ac:dyDescent="0.25">
      <c r="A18" s="52">
        <v>15</v>
      </c>
      <c r="B18" s="47">
        <v>67901</v>
      </c>
      <c r="C18" s="61">
        <v>44594</v>
      </c>
      <c r="D18" s="17" t="s">
        <v>155</v>
      </c>
      <c r="E18" s="17" t="s">
        <v>158</v>
      </c>
      <c r="F18" s="17" t="s">
        <v>152</v>
      </c>
      <c r="G18" s="44" t="s">
        <v>89</v>
      </c>
      <c r="H18" s="2">
        <v>1</v>
      </c>
      <c r="I18" s="53">
        <v>4000000</v>
      </c>
      <c r="J18" s="49">
        <f t="shared" si="0"/>
        <v>4000000</v>
      </c>
    </row>
    <row r="19" spans="1:10" ht="31.5" x14ac:dyDescent="0.25">
      <c r="A19" s="52">
        <v>16</v>
      </c>
      <c r="B19" s="47">
        <v>122285</v>
      </c>
      <c r="C19" s="61">
        <v>44623</v>
      </c>
      <c r="D19" s="18" t="s">
        <v>186</v>
      </c>
      <c r="E19" s="18" t="s">
        <v>185</v>
      </c>
      <c r="F19" s="18" t="s">
        <v>187</v>
      </c>
      <c r="G19" s="78" t="s">
        <v>89</v>
      </c>
      <c r="H19" s="79">
        <v>2</v>
      </c>
      <c r="I19" s="80">
        <v>15000000</v>
      </c>
      <c r="J19" s="81">
        <f t="shared" si="0"/>
        <v>30000000</v>
      </c>
    </row>
    <row r="20" spans="1:10" ht="31.5" x14ac:dyDescent="0.25">
      <c r="A20" s="52">
        <v>17</v>
      </c>
      <c r="B20" s="47">
        <v>103799</v>
      </c>
      <c r="C20" s="61">
        <v>44615</v>
      </c>
      <c r="D20" s="17" t="s">
        <v>190</v>
      </c>
      <c r="E20" s="17" t="s">
        <v>188</v>
      </c>
      <c r="F20" s="17" t="s">
        <v>189</v>
      </c>
      <c r="G20" s="44" t="s">
        <v>89</v>
      </c>
      <c r="H20" s="2">
        <v>1</v>
      </c>
      <c r="I20" s="3">
        <v>3445000</v>
      </c>
      <c r="J20" s="49">
        <f t="shared" si="0"/>
        <v>3445000</v>
      </c>
    </row>
    <row r="21" spans="1:10" ht="31.5" x14ac:dyDescent="0.25">
      <c r="A21" s="52">
        <v>18</v>
      </c>
      <c r="B21" s="47">
        <v>9585684</v>
      </c>
      <c r="C21" s="61">
        <v>44545</v>
      </c>
      <c r="D21" s="17" t="s">
        <v>193</v>
      </c>
      <c r="E21" s="17" t="s">
        <v>191</v>
      </c>
      <c r="F21" s="17" t="s">
        <v>192</v>
      </c>
      <c r="G21" s="44" t="s">
        <v>89</v>
      </c>
      <c r="H21" s="2">
        <v>2</v>
      </c>
      <c r="I21" s="3">
        <v>823000</v>
      </c>
      <c r="J21" s="49">
        <f t="shared" si="0"/>
        <v>1646000</v>
      </c>
    </row>
    <row r="22" spans="1:10" ht="31.5" x14ac:dyDescent="0.25">
      <c r="A22" s="57">
        <v>19</v>
      </c>
      <c r="B22" s="54">
        <v>5071287</v>
      </c>
      <c r="C22" s="62">
        <v>44545</v>
      </c>
      <c r="D22" s="17" t="s">
        <v>204</v>
      </c>
      <c r="E22" s="17" t="s">
        <v>194</v>
      </c>
      <c r="F22" s="17" t="s">
        <v>199</v>
      </c>
      <c r="G22" s="44" t="s">
        <v>89</v>
      </c>
      <c r="H22" s="2">
        <v>10</v>
      </c>
      <c r="I22" s="3">
        <v>1539130.44</v>
      </c>
      <c r="J22" s="49">
        <f t="shared" si="0"/>
        <v>15391304.399999999</v>
      </c>
    </row>
    <row r="23" spans="1:10" ht="31.5" x14ac:dyDescent="0.25">
      <c r="A23" s="58"/>
      <c r="B23" s="55"/>
      <c r="C23" s="63"/>
      <c r="D23" s="17" t="s">
        <v>205</v>
      </c>
      <c r="E23" s="17" t="s">
        <v>195</v>
      </c>
      <c r="F23" s="17" t="s">
        <v>200</v>
      </c>
      <c r="G23" s="44" t="s">
        <v>89</v>
      </c>
      <c r="H23" s="2">
        <v>10</v>
      </c>
      <c r="I23" s="3">
        <v>1257391.3</v>
      </c>
      <c r="J23" s="49">
        <f t="shared" si="0"/>
        <v>12573913</v>
      </c>
    </row>
    <row r="24" spans="1:10" ht="31.5" x14ac:dyDescent="0.25">
      <c r="A24" s="58"/>
      <c r="B24" s="55"/>
      <c r="C24" s="63"/>
      <c r="D24" s="17" t="s">
        <v>207</v>
      </c>
      <c r="E24" s="17" t="s">
        <v>196</v>
      </c>
      <c r="F24" s="17" t="s">
        <v>201</v>
      </c>
      <c r="G24" s="44" t="s">
        <v>89</v>
      </c>
      <c r="H24" s="2">
        <v>4</v>
      </c>
      <c r="I24" s="3">
        <v>782608.69</v>
      </c>
      <c r="J24" s="49">
        <f t="shared" si="0"/>
        <v>3130434.76</v>
      </c>
    </row>
    <row r="25" spans="1:10" ht="31.5" x14ac:dyDescent="0.25">
      <c r="A25" s="58"/>
      <c r="B25" s="55"/>
      <c r="C25" s="63"/>
      <c r="D25" s="17" t="s">
        <v>206</v>
      </c>
      <c r="E25" s="17" t="s">
        <v>197</v>
      </c>
      <c r="F25" s="17" t="s">
        <v>202</v>
      </c>
      <c r="G25" s="44" t="s">
        <v>89</v>
      </c>
      <c r="H25" s="2">
        <v>2</v>
      </c>
      <c r="I25" s="3">
        <v>1513043.48</v>
      </c>
      <c r="J25" s="49">
        <f t="shared" si="0"/>
        <v>3026086.96</v>
      </c>
    </row>
    <row r="26" spans="1:10" ht="31.5" x14ac:dyDescent="0.25">
      <c r="A26" s="58"/>
      <c r="B26" s="55"/>
      <c r="C26" s="63"/>
      <c r="D26" s="17" t="s">
        <v>205</v>
      </c>
      <c r="E26" s="17" t="s">
        <v>198</v>
      </c>
      <c r="F26" s="17" t="s">
        <v>203</v>
      </c>
      <c r="G26" s="44" t="s">
        <v>89</v>
      </c>
      <c r="H26" s="2">
        <v>1</v>
      </c>
      <c r="I26" s="3">
        <v>7826086.96</v>
      </c>
      <c r="J26" s="49">
        <f t="shared" si="0"/>
        <v>7826086.96</v>
      </c>
    </row>
    <row r="27" spans="1:10" ht="31.5" x14ac:dyDescent="0.25">
      <c r="A27" s="58"/>
      <c r="B27" s="55"/>
      <c r="C27" s="63"/>
      <c r="D27" s="17" t="s">
        <v>204</v>
      </c>
      <c r="E27" s="17" t="s">
        <v>194</v>
      </c>
      <c r="F27" s="17" t="s">
        <v>199</v>
      </c>
      <c r="G27" s="44" t="s">
        <v>89</v>
      </c>
      <c r="H27" s="2">
        <v>1</v>
      </c>
      <c r="I27" s="3">
        <v>9391304.3499999996</v>
      </c>
      <c r="J27" s="49">
        <f t="shared" si="0"/>
        <v>9391304.3499999996</v>
      </c>
    </row>
    <row r="28" spans="1:10" ht="31.5" x14ac:dyDescent="0.25">
      <c r="A28" s="59"/>
      <c r="B28" s="56"/>
      <c r="C28" s="64"/>
      <c r="D28" s="17" t="s">
        <v>206</v>
      </c>
      <c r="E28" s="17" t="s">
        <v>197</v>
      </c>
      <c r="F28" s="17" t="s">
        <v>202</v>
      </c>
      <c r="G28" s="44" t="s">
        <v>89</v>
      </c>
      <c r="H28" s="2">
        <v>3</v>
      </c>
      <c r="I28" s="3">
        <v>1043478.26</v>
      </c>
      <c r="J28" s="49">
        <f t="shared" si="0"/>
        <v>3130434.7800000003</v>
      </c>
    </row>
    <row r="29" spans="1:10" ht="31.5" x14ac:dyDescent="0.25">
      <c r="A29" s="57">
        <v>20</v>
      </c>
      <c r="B29" s="54">
        <v>5070381</v>
      </c>
      <c r="C29" s="62">
        <v>44544</v>
      </c>
      <c r="D29" s="17" t="s">
        <v>211</v>
      </c>
      <c r="E29" s="17" t="s">
        <v>208</v>
      </c>
      <c r="F29" s="17" t="s">
        <v>214</v>
      </c>
      <c r="G29" s="44" t="s">
        <v>89</v>
      </c>
      <c r="H29" s="2">
        <v>10</v>
      </c>
      <c r="I29" s="3">
        <v>230898.5</v>
      </c>
      <c r="J29" s="49">
        <f t="shared" si="0"/>
        <v>2308985</v>
      </c>
    </row>
    <row r="30" spans="1:10" ht="31.5" x14ac:dyDescent="0.25">
      <c r="A30" s="58"/>
      <c r="B30" s="55"/>
      <c r="C30" s="63"/>
      <c r="D30" s="17" t="s">
        <v>212</v>
      </c>
      <c r="E30" s="17" t="s">
        <v>209</v>
      </c>
      <c r="F30" s="17" t="s">
        <v>215</v>
      </c>
      <c r="G30" s="44" t="s">
        <v>89</v>
      </c>
      <c r="H30" s="2">
        <v>1</v>
      </c>
      <c r="I30" s="3">
        <v>2521739.13</v>
      </c>
      <c r="J30" s="49">
        <f t="shared" si="0"/>
        <v>2521739.13</v>
      </c>
    </row>
    <row r="31" spans="1:10" ht="31.5" x14ac:dyDescent="0.25">
      <c r="A31" s="59"/>
      <c r="B31" s="56"/>
      <c r="C31" s="64"/>
      <c r="D31" s="17" t="s">
        <v>213</v>
      </c>
      <c r="E31" s="17" t="s">
        <v>210</v>
      </c>
      <c r="F31" s="17" t="s">
        <v>216</v>
      </c>
      <c r="G31" s="44" t="s">
        <v>89</v>
      </c>
      <c r="H31" s="2">
        <v>2</v>
      </c>
      <c r="I31" s="3">
        <v>5043478.26</v>
      </c>
      <c r="J31" s="49">
        <f t="shared" si="0"/>
        <v>10086956.52</v>
      </c>
    </row>
    <row r="32" spans="1:10" ht="32.25" thickBot="1" x14ac:dyDescent="0.3">
      <c r="A32" s="65">
        <v>21</v>
      </c>
      <c r="B32" s="66">
        <v>122224</v>
      </c>
      <c r="C32" s="67">
        <v>44623</v>
      </c>
      <c r="D32" s="68" t="s">
        <v>219</v>
      </c>
      <c r="E32" s="68" t="s">
        <v>217</v>
      </c>
      <c r="F32" s="68" t="s">
        <v>218</v>
      </c>
      <c r="G32" s="69" t="s">
        <v>89</v>
      </c>
      <c r="H32" s="70">
        <v>1</v>
      </c>
      <c r="I32" s="71">
        <v>5419130.4299999997</v>
      </c>
      <c r="J32" s="72">
        <f t="shared" si="0"/>
        <v>5419130.4299999997</v>
      </c>
    </row>
    <row r="33" spans="1:10" ht="24.75" customHeight="1" thickBot="1" x14ac:dyDescent="0.3">
      <c r="A33" s="73" t="s">
        <v>220</v>
      </c>
      <c r="B33" s="74"/>
      <c r="C33" s="75"/>
      <c r="D33" s="76" t="s">
        <v>221</v>
      </c>
      <c r="E33" s="76" t="s">
        <v>221</v>
      </c>
      <c r="F33" s="76" t="s">
        <v>221</v>
      </c>
      <c r="G33" s="29" t="s">
        <v>221</v>
      </c>
      <c r="H33" s="29">
        <f>SUM(H4:H32)</f>
        <v>73</v>
      </c>
      <c r="I33" s="77">
        <f>SUM(I4:I32)</f>
        <v>116778281.30999997</v>
      </c>
      <c r="J33" s="30">
        <f>SUM(J4:J32)</f>
        <v>175761367.80000001</v>
      </c>
    </row>
    <row r="34" spans="1:10" ht="20.25" x14ac:dyDescent="0.25">
      <c r="C34" s="24"/>
      <c r="D34" s="24"/>
      <c r="E34" s="21"/>
      <c r="F34" s="24"/>
      <c r="G34" s="24"/>
      <c r="H34" s="5"/>
    </row>
    <row r="35" spans="1:10" ht="20.25" x14ac:dyDescent="0.25">
      <c r="C35" s="24"/>
      <c r="D35" s="24"/>
      <c r="E35" s="21"/>
      <c r="F35" s="24"/>
      <c r="G35" s="24"/>
      <c r="H35" s="5"/>
    </row>
    <row r="36" spans="1:10" ht="20.25" x14ac:dyDescent="0.25">
      <c r="C36" s="24"/>
      <c r="D36" s="42" t="s">
        <v>147</v>
      </c>
      <c r="E36" s="21"/>
      <c r="F36" s="24"/>
      <c r="G36" s="42" t="s">
        <v>146</v>
      </c>
      <c r="H36" s="42"/>
    </row>
    <row r="37" spans="1:10" x14ac:dyDescent="0.25">
      <c r="D37" s="42"/>
      <c r="G37" s="42"/>
      <c r="H37" s="42"/>
    </row>
  </sheetData>
  <autoFilter ref="B3:J40"/>
  <mergeCells count="10">
    <mergeCell ref="A22:A28"/>
    <mergeCell ref="B29:B31"/>
    <mergeCell ref="C29:C31"/>
    <mergeCell ref="A29:A31"/>
    <mergeCell ref="A33:C33"/>
    <mergeCell ref="B1:J1"/>
    <mergeCell ref="D36:D37"/>
    <mergeCell ref="G36:H37"/>
    <mergeCell ref="B22:B28"/>
    <mergeCell ref="C22:C28"/>
  </mergeCells>
  <printOptions horizontalCentered="1"/>
  <pageMargins left="0" right="0" top="0" bottom="0" header="0" footer="0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ком</vt:lpstr>
      <vt:lpstr>2022 ком (2)</vt:lpstr>
      <vt:lpstr>'2022 ком (2)'!Область_печати</vt:lpstr>
      <vt:lpstr>ком!Область_печати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2022-03-15T07:33:34Z</dcterms:modified>
</cp:coreProperties>
</file>