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sa-3\Desktop\Ma'lumotlar\ffff\рус\Камбағаллик\"/>
    </mc:Choice>
  </mc:AlternateContent>
  <bookViews>
    <workbookView xWindow="0" yWindow="0" windowWidth="28800" windowHeight="12030" activeTab="9"/>
  </bookViews>
  <sheets>
    <sheet name="БТР" sheetId="1" r:id="rId1"/>
    <sheet name="Бандлик" sheetId="2" r:id="rId2"/>
    <sheet name="Аёллар бандлиги (2)" sheetId="3" r:id="rId3"/>
    <sheet name="Ёшлар бандлиги" sheetId="4" r:id="rId4"/>
    <sheet name="Субсидия (2)" sheetId="5" r:id="rId5"/>
    <sheet name="Субсидия(1)" sheetId="6" r:id="rId6"/>
    <sheet name="Вакансия" sheetId="7" r:id="rId7"/>
    <sheet name="Миграция" sheetId="8" r:id="rId8"/>
    <sheet name="ДМИ" sheetId="9" r:id="rId9"/>
    <sheet name="Легаллаштириш" sheetId="10" r:id="rId10"/>
    <sheet name="ЯММТ" sheetId="11" r:id="rId11"/>
  </sheets>
  <externalReferences>
    <externalReference r:id="rId12"/>
    <externalReference r:id="rId13"/>
  </externalReferences>
  <definedNames>
    <definedName name="__day4">#REF!</definedName>
    <definedName name="_day3">#REF!</definedName>
    <definedName name="_day4">#REF!</definedName>
    <definedName name="Button_4">"прогноз_доходов_2005_помесяц__уд_вес_помесячный_Таблица"</definedName>
    <definedName name="Bс37">#REF!</definedName>
    <definedName name="dd">#REF!</definedName>
    <definedName name="gffgfggf">#REF!</definedName>
    <definedName name="hvv">#REF!</definedName>
    <definedName name="jhjkfhkj">#REF!</definedName>
    <definedName name="ppp">#REF!</definedName>
    <definedName name="Print_Area" localSheetId="2">'Аёллар бандлиги (2)'!$A$1:$H$19</definedName>
    <definedName name="Print_Area" localSheetId="1">Бандлик!$A$1:$H$18</definedName>
    <definedName name="Print_Area" localSheetId="0">БТР!$A$1:$L$19</definedName>
    <definedName name="Print_Area" localSheetId="6">Вакансия!$A$1:$I$19</definedName>
    <definedName name="Print_Area" localSheetId="8">ДМИ!$A$1:$H$19</definedName>
    <definedName name="Print_Area" localSheetId="3">'Ёшлар бандлиги'!$A$1:$H$18</definedName>
    <definedName name="Print_Area" localSheetId="7">Миграция!$A$1:$R$19</definedName>
    <definedName name="Print_Area" localSheetId="4">'Субсидия (2)'!$A$1:$T$20</definedName>
    <definedName name="Print_Area" localSheetId="5">'Субсидия(1)'!$A$1:$L$20</definedName>
    <definedName name="Print_Area" localSheetId="10">ЯММТ!$A$1:$H$21</definedName>
    <definedName name="апр">#REF!</definedName>
    <definedName name="апрпар" localSheetId="4">'Субсидия (2)'!$A$1:$T$20</definedName>
    <definedName name="апрпар" localSheetId="5">'Субсидия(1)'!$A$1:$L$20</definedName>
    <definedName name="_xlnm.Database">#REF!</definedName>
    <definedName name="вкп" localSheetId="4">'Субсидия (2)'!$A$1:$T$20</definedName>
    <definedName name="вкп" localSheetId="5">'Субсидия(1)'!$A$1:$L$20</definedName>
    <definedName name="вфвф">#REF!</definedName>
    <definedName name="дИРЕКЦИЯ_ПО_СТР_ВУ_РЕГ.ВОДОПРОВОДОВ">#REF!</definedName>
    <definedName name="Дох">#REF!</definedName>
    <definedName name="К.рем">#REF!</definedName>
    <definedName name="Кодир">#REF!</definedName>
    <definedName name="қуақуа" localSheetId="0">БТР!#REF!</definedName>
    <definedName name="ЛОЛО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имал_1">#REF!</definedName>
    <definedName name="Минимал_2">#REF!</definedName>
    <definedName name="мфу02">#REF!</definedName>
    <definedName name="нояб">#REF!</definedName>
    <definedName name="_xlnm.Print_Area" localSheetId="2">'Аёллар бандлиги (2)'!$A$1:$H$20</definedName>
    <definedName name="_xlnm.Print_Area" localSheetId="1">Бандлик!$A$1:$H$18</definedName>
    <definedName name="_xlnm.Print_Area" localSheetId="0">БТР!$A$1:$L$19</definedName>
    <definedName name="_xlnm.Print_Area" localSheetId="3">'Ёшлар бандлиги'!$A$1:$H$18</definedName>
    <definedName name="_xlnm.Print_Area" localSheetId="9">Легаллаштириш!$A$1:$P$20</definedName>
    <definedName name="_xlnm.Print_Area" localSheetId="7">Миграция!$A$1:$R$20</definedName>
    <definedName name="_xlnm.Print_Area" localSheetId="5">'Субсидия(1)'!$A$1:$L$21</definedName>
    <definedName name="_xlnm.Print_Area" localSheetId="10">ЯММТ!$A$1:$I$21</definedName>
    <definedName name="пкуп" localSheetId="0">БТР!#REF!</definedName>
    <definedName name="пппп">#REF!</definedName>
    <definedName name="ПРОГНОЗНЫЕ_ПАРАМЕТРЫ_РАСХОДОВ">#REF!</definedName>
    <definedName name="Районы1">[1]данные!$A$1</definedName>
    <definedName name="рег_1">#REF!</definedName>
    <definedName name="рег_2">#REF!</definedName>
    <definedName name="рег2">#REF!</definedName>
    <definedName name="Рек">#REF!</definedName>
    <definedName name="_xlnm.Recorder">#REF!</definedName>
    <definedName name="свод">#REF!</definedName>
    <definedName name="сқмсвқ">#REF!</definedName>
    <definedName name="сопо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УКС">#REF!</definedName>
    <definedName name="утв2">#REF!</definedName>
    <definedName name="фв">[2]бер!#REF!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1" l="1"/>
  <c r="F21" i="11"/>
  <c r="H20" i="11"/>
  <c r="F20" i="11"/>
  <c r="H19" i="11"/>
  <c r="F19" i="11"/>
  <c r="H18" i="11"/>
  <c r="F18" i="11"/>
  <c r="H17" i="11"/>
  <c r="F17" i="11"/>
  <c r="H16" i="11"/>
  <c r="F16" i="11"/>
  <c r="H15" i="11"/>
  <c r="F15" i="11"/>
  <c r="H14" i="11"/>
  <c r="F14" i="11"/>
  <c r="H13" i="11"/>
  <c r="F13" i="11"/>
  <c r="H12" i="11"/>
  <c r="F12" i="11"/>
  <c r="H11" i="11"/>
  <c r="F11" i="11"/>
  <c r="H10" i="11"/>
  <c r="F10" i="11"/>
  <c r="H9" i="11"/>
  <c r="F9" i="11"/>
  <c r="H8" i="11"/>
  <c r="F8" i="11"/>
  <c r="I7" i="11"/>
  <c r="H7" i="11"/>
  <c r="G7" i="11"/>
  <c r="E7" i="11"/>
  <c r="F7" i="11" s="1"/>
  <c r="D7" i="11"/>
  <c r="C7" i="11"/>
  <c r="E20" i="10"/>
  <c r="F20" i="10" s="1"/>
  <c r="D20" i="10"/>
  <c r="E19" i="10"/>
  <c r="F19" i="10" s="1"/>
  <c r="D19" i="10"/>
  <c r="E18" i="10"/>
  <c r="F18" i="10" s="1"/>
  <c r="D18" i="10"/>
  <c r="E17" i="10"/>
  <c r="F17" i="10" s="1"/>
  <c r="D17" i="10"/>
  <c r="E16" i="10"/>
  <c r="F16" i="10" s="1"/>
  <c r="D16" i="10"/>
  <c r="F15" i="10"/>
  <c r="E15" i="10"/>
  <c r="D15" i="10"/>
  <c r="F14" i="10"/>
  <c r="E14" i="10"/>
  <c r="D14" i="10"/>
  <c r="F13" i="10"/>
  <c r="E13" i="10"/>
  <c r="D13" i="10"/>
  <c r="E12" i="10"/>
  <c r="F12" i="10" s="1"/>
  <c r="D12" i="10"/>
  <c r="E11" i="10"/>
  <c r="F11" i="10" s="1"/>
  <c r="D11" i="10"/>
  <c r="E10" i="10"/>
  <c r="F10" i="10" s="1"/>
  <c r="D10" i="10"/>
  <c r="E9" i="10"/>
  <c r="F9" i="10" s="1"/>
  <c r="D9" i="10"/>
  <c r="E8" i="10"/>
  <c r="F8" i="10" s="1"/>
  <c r="D8" i="10"/>
  <c r="F7" i="10"/>
  <c r="E7" i="10"/>
  <c r="D7" i="10"/>
  <c r="D6" i="10" s="1"/>
  <c r="P6" i="10"/>
  <c r="O6" i="10"/>
  <c r="N6" i="10"/>
  <c r="M6" i="10"/>
  <c r="L6" i="10"/>
  <c r="K6" i="10"/>
  <c r="J6" i="10"/>
  <c r="I6" i="10"/>
  <c r="H6" i="10"/>
  <c r="G6" i="10"/>
  <c r="E6" i="10"/>
  <c r="F6" i="10" s="1"/>
  <c r="C6" i="10"/>
  <c r="H4" i="9"/>
  <c r="G4" i="9"/>
  <c r="F4" i="9"/>
  <c r="E4" i="9"/>
  <c r="D4" i="9"/>
  <c r="C4" i="9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I5" i="7"/>
  <c r="H5" i="7"/>
  <c r="G5" i="7"/>
  <c r="F5" i="7"/>
  <c r="E5" i="7"/>
  <c r="D5" i="7"/>
  <c r="C5" i="7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D6" i="6" s="1"/>
  <c r="C8" i="6"/>
  <c r="D7" i="6"/>
  <c r="C7" i="6"/>
  <c r="L6" i="6"/>
  <c r="K6" i="6"/>
  <c r="J6" i="6"/>
  <c r="I6" i="6"/>
  <c r="H6" i="6"/>
  <c r="G6" i="6"/>
  <c r="F6" i="6"/>
  <c r="E6" i="6"/>
  <c r="C6" i="6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E10" i="5"/>
  <c r="D10" i="5"/>
  <c r="C10" i="5"/>
  <c r="E9" i="5"/>
  <c r="D9" i="5"/>
  <c r="C9" i="5"/>
  <c r="E8" i="5"/>
  <c r="D8" i="5"/>
  <c r="C8" i="5"/>
  <c r="E7" i="5"/>
  <c r="E6" i="5" s="1"/>
  <c r="D7" i="5"/>
  <c r="C7" i="5"/>
  <c r="C6" i="5" s="1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D6" i="5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H4" i="4"/>
  <c r="G4" i="4"/>
  <c r="F4" i="4"/>
  <c r="E4" i="4"/>
  <c r="D4" i="4"/>
  <c r="C4" i="4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 s="1"/>
  <c r="H6" i="3"/>
  <c r="G6" i="3"/>
  <c r="F6" i="3"/>
  <c r="E6" i="3"/>
  <c r="D6" i="3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H4" i="2"/>
  <c r="G4" i="2"/>
  <c r="F4" i="2"/>
  <c r="E4" i="2"/>
  <c r="D4" i="2"/>
  <c r="C4" i="2"/>
  <c r="L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<sst xmlns="http://schemas.openxmlformats.org/spreadsheetml/2006/main" count="346" uniqueCount="152">
  <si>
    <r>
      <t xml:space="preserve">Ўзбекистон Республикасида </t>
    </r>
    <r>
      <rPr>
        <b/>
        <sz val="14"/>
        <color rgb="FF0070C0"/>
        <rFont val="Times New Roman"/>
        <family val="1"/>
        <charset val="204"/>
      </rPr>
      <t>2023 йил 1 январь</t>
    </r>
    <r>
      <rPr>
        <b/>
        <sz val="14"/>
        <color theme="8" tint="-0.49998474074526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ҳолатига </t>
    </r>
    <r>
      <rPr>
        <b/>
        <sz val="14"/>
        <color rgb="FFC00000"/>
        <rFont val="Times New Roman"/>
        <family val="1"/>
        <charset val="204"/>
      </rPr>
      <t>меҳнат ресурси баланси</t>
    </r>
    <r>
      <rPr>
        <b/>
        <sz val="14"/>
        <rFont val="Times New Roman"/>
        <family val="1"/>
        <charset val="204"/>
      </rPr>
      <t xml:space="preserve"> тўғрисида маълумот</t>
    </r>
  </si>
  <si>
    <t>минг киши</t>
  </si>
  <si>
    <t>Т/Р</t>
  </si>
  <si>
    <t>Ҳудуд номи</t>
  </si>
  <si>
    <t>Ўртача аҳоли сони</t>
  </si>
  <si>
    <t>Жами меҳнат ресурси</t>
  </si>
  <si>
    <t>Иқтисодий фаол аҳоли</t>
  </si>
  <si>
    <t>Жами бандлар</t>
  </si>
  <si>
    <t>шундан:</t>
  </si>
  <si>
    <t>Ишга жойлаш-тиришга муҳтож шахслар</t>
  </si>
  <si>
    <t>Ишсизлик даражаси         (%)</t>
  </si>
  <si>
    <t>Иқтисодий  нофаол аҳоли</t>
  </si>
  <si>
    <t>Расмий секторда бандлар</t>
  </si>
  <si>
    <t>Норасмий секторда бандлар</t>
  </si>
  <si>
    <t>Республика-дан ташқарига чиқиб кетганлар</t>
  </si>
  <si>
    <t>Жами: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</si>
  <si>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</si>
  <si>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</si>
  <si>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</si>
  <si>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</si>
  <si>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</si>
  <si>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</si>
  <si>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</si>
  <si>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</si>
  <si>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</si>
  <si>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</si>
  <si>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в</t>
  </si>
  <si>
    <t>Фарғона</t>
  </si>
  <si>
    <t>Хоразм</t>
  </si>
  <si>
    <t>Тошкент ш</t>
  </si>
  <si>
    <r>
      <rPr>
        <b/>
        <sz val="20"/>
        <color rgb="FFFF0000"/>
        <rFont val="Times New Roman"/>
        <family val="1"/>
        <charset val="204"/>
      </rPr>
      <t xml:space="preserve"> 2022 йил январь-декабрь </t>
    </r>
    <r>
      <rPr>
        <b/>
        <sz val="20"/>
        <color indexed="8"/>
        <rFont val="Times New Roman"/>
        <family val="1"/>
        <charset val="204"/>
      </rPr>
      <t>ойлари давомида туман Аҳоли бандлигига кўмаклашиш 
марказлари томонидан</t>
    </r>
    <r>
      <rPr>
        <b/>
        <sz val="20"/>
        <color rgb="FF0070C0"/>
        <rFont val="Times New Roman"/>
        <family val="1"/>
        <charset val="204"/>
      </rPr>
      <t xml:space="preserve"> кўрсатилган хизматлар</t>
    </r>
    <r>
      <rPr>
        <b/>
        <sz val="20"/>
        <color indexed="8"/>
        <rFont val="Times New Roman"/>
        <family val="1"/>
        <charset val="204"/>
      </rPr>
      <t xml:space="preserve"> тўғрисида 
МАЪЛУМОТ  </t>
    </r>
  </si>
  <si>
    <t>Т/р</t>
  </si>
  <si>
    <t>Жами кўрсатилган хизматлар</t>
  </si>
  <si>
    <t>Ишга 
жойлаштириш</t>
  </si>
  <si>
    <t>Жамоат ишига жалб қилиш</t>
  </si>
  <si>
    <t>Ишсизлик нафақаси тайинлаш</t>
  </si>
  <si>
    <t>Субсидия ажратиш</t>
  </si>
  <si>
    <t>Касбга тайёрлашга юбориш</t>
  </si>
  <si>
    <t xml:space="preserve">Андижон 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</si>
  <si>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</si>
  <si>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</si>
  <si>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</si>
  <si>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</si>
  <si>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</si>
  <si>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</si>
  <si>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Сурхондарё </t>
  </si>
  <si>
    <t xml:space="preserve">Сирдарё </t>
  </si>
  <si>
    <t xml:space="preserve">Фарғона </t>
  </si>
  <si>
    <t xml:space="preserve">Хоразм </t>
  </si>
  <si>
    <r>
      <rPr>
        <b/>
        <sz val="22"/>
        <color rgb="FFFF0000"/>
        <rFont val="Times New Roman"/>
        <family val="1"/>
        <charset val="204"/>
      </rPr>
      <t xml:space="preserve"> 2022 йил январь-декабрь</t>
    </r>
    <r>
      <rPr>
        <b/>
        <sz val="22"/>
        <color indexed="8"/>
        <rFont val="Times New Roman"/>
        <family val="1"/>
        <charset val="204"/>
      </rPr>
      <t xml:space="preserve"> ойлари давомида </t>
    </r>
    <r>
      <rPr>
        <b/>
        <sz val="22"/>
        <color rgb="FF0070C0"/>
        <rFont val="Times New Roman"/>
        <family val="1"/>
        <charset val="204"/>
      </rPr>
      <t xml:space="preserve">аёллар  бандлигини </t>
    </r>
    <r>
      <rPr>
        <b/>
        <sz val="22"/>
        <color indexed="8"/>
        <rFont val="Times New Roman"/>
        <family val="1"/>
        <charset val="204"/>
      </rPr>
      <t xml:space="preserve">таъминлаш бўйича амалга оширилган ишлар тўғрисида  
МАЪЛУМОТ  </t>
    </r>
  </si>
  <si>
    <t>Ишга 
жойлашганлар</t>
  </si>
  <si>
    <t>Жамоат ишига жалб қилинганлар</t>
  </si>
  <si>
    <t>Ишсизлик нафақаси тайинланганлар</t>
  </si>
  <si>
    <t>Субсидия ажратилганлар</t>
  </si>
  <si>
    <t>Касбга тайёрлашга юборилганлар</t>
  </si>
  <si>
    <t>Тошкент ш.</t>
  </si>
  <si>
    <r>
      <rPr>
        <b/>
        <sz val="22"/>
        <color rgb="FFFF0000"/>
        <rFont val="Times New Roman"/>
        <family val="1"/>
        <charset val="204"/>
      </rPr>
      <t xml:space="preserve"> 2022 йил январь-декабрь</t>
    </r>
    <r>
      <rPr>
        <b/>
        <sz val="22"/>
        <color indexed="8"/>
        <rFont val="Times New Roman"/>
        <family val="1"/>
        <charset val="204"/>
      </rPr>
      <t xml:space="preserve"> ойи давомида </t>
    </r>
    <r>
      <rPr>
        <b/>
        <sz val="22"/>
        <color rgb="FF0070C0"/>
        <rFont val="Times New Roman"/>
        <family val="1"/>
        <charset val="204"/>
      </rPr>
      <t xml:space="preserve">ёшлар  бандлигини </t>
    </r>
    <r>
      <rPr>
        <b/>
        <sz val="22"/>
        <color indexed="8"/>
        <rFont val="Times New Roman"/>
        <family val="1"/>
        <charset val="204"/>
      </rPr>
      <t xml:space="preserve">таъминлаш бўйича амалга оширилган ишлар тўғрисида  
МАЪЛУМОТ  </t>
    </r>
  </si>
  <si>
    <r>
      <rPr>
        <b/>
        <sz val="28"/>
        <color rgb="FFFF0000"/>
        <rFont val="Times New Roman"/>
        <family val="1"/>
        <charset val="204"/>
      </rPr>
      <t>2022 йил январь-декабрь</t>
    </r>
    <r>
      <rPr>
        <b/>
        <sz val="28"/>
        <color indexed="8"/>
        <rFont val="Times New Roman"/>
        <family val="1"/>
        <charset val="204"/>
      </rPr>
      <t xml:space="preserve"> ойлари давомида Бандликка кўмаклашиш Давлат жамғармаси ҳисоби</t>
    </r>
    <r>
      <rPr>
        <b/>
        <sz val="28"/>
        <color rgb="FF000000"/>
        <rFont val="Times New Roman"/>
        <family val="1"/>
        <charset val="204"/>
      </rPr>
      <t xml:space="preserve">дан </t>
    </r>
    <r>
      <rPr>
        <b/>
        <sz val="28"/>
        <color rgb="FFC00000"/>
        <rFont val="Times New Roman"/>
        <family val="1"/>
        <charset val="204"/>
      </rPr>
      <t>юридик шахсларга</t>
    </r>
    <r>
      <rPr>
        <b/>
        <sz val="28"/>
        <color indexed="8"/>
        <rFont val="Times New Roman"/>
        <family val="1"/>
        <charset val="204"/>
      </rPr>
      <t xml:space="preserve">
</t>
    </r>
    <r>
      <rPr>
        <b/>
        <sz val="28"/>
        <color rgb="FF0070C0"/>
        <rFont val="Times New Roman"/>
        <family val="1"/>
        <charset val="204"/>
      </rPr>
      <t>ажратилган субсидиялар</t>
    </r>
    <r>
      <rPr>
        <b/>
        <sz val="28"/>
        <color rgb="FFFF0000"/>
        <rFont val="Times New Roman"/>
        <family val="1"/>
        <charset val="204"/>
      </rPr>
      <t xml:space="preserve"> </t>
    </r>
    <r>
      <rPr>
        <b/>
        <sz val="28"/>
        <color indexed="8"/>
        <rFont val="Times New Roman"/>
        <family val="1"/>
        <charset val="204"/>
      </rPr>
      <t xml:space="preserve">тўғрисида 
МАЪЛУМОТ  </t>
    </r>
  </si>
  <si>
    <t>млн.сўм</t>
  </si>
  <si>
    <t>Ажратилган субсидиялар</t>
  </si>
  <si>
    <t>Юридик шахсларга</t>
  </si>
  <si>
    <t>Касбга ўқитиш харажатларини қоплаш учун</t>
  </si>
  <si>
    <t>Касаначилик асосида тадбиркорлик субъектларига ажратилган субсидиялар</t>
  </si>
  <si>
    <t>Квотадан ортиқ ишга қабул қилган иш берувчилар учун</t>
  </si>
  <si>
    <t>Ногиронлиги бўлган шахсларни ишга қабул қилган ва иш ўринларини мослаштириш учун</t>
  </si>
  <si>
    <t>Кооперативлар ташкил этиш учун</t>
  </si>
  <si>
    <t>Корхона сони</t>
  </si>
  <si>
    <t>Фуқаро сони</t>
  </si>
  <si>
    <t>Суммаси</t>
  </si>
  <si>
    <t>Сумма</t>
  </si>
  <si>
    <t>К.С.</t>
  </si>
  <si>
    <t>Сони</t>
  </si>
  <si>
    <t>Тошкент в.</t>
  </si>
  <si>
    <r>
      <rPr>
        <b/>
        <sz val="26"/>
        <color rgb="FFFF0000"/>
        <rFont val="Times New Roman"/>
        <family val="1"/>
        <charset val="204"/>
      </rPr>
      <t>2022 йил январь-июль</t>
    </r>
    <r>
      <rPr>
        <b/>
        <sz val="26"/>
        <color indexed="8"/>
        <rFont val="Times New Roman"/>
        <family val="1"/>
        <charset val="204"/>
      </rPr>
      <t xml:space="preserve"> ойлари давомида Бандликка кўмаклашиш Давлат жамғармаси ҳисобидан жисмоний шахсларга </t>
    </r>
    <r>
      <rPr>
        <b/>
        <sz val="26"/>
        <color rgb="FF0070C0"/>
        <rFont val="Times New Roman"/>
        <family val="1"/>
        <charset val="204"/>
      </rPr>
      <t>ажратилган субсидиялар</t>
    </r>
    <r>
      <rPr>
        <b/>
        <sz val="26"/>
        <color rgb="FFFF0000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 xml:space="preserve">тўғрисида 
МАЪЛУМОТ  </t>
    </r>
  </si>
  <si>
    <t>Жисмоний шахсларга</t>
  </si>
  <si>
    <t>Томорқада бандлигини таъминлаш учун</t>
  </si>
  <si>
    <t>Тадбиркорликка жалб этиш учун</t>
  </si>
  <si>
    <t>Меҳнат қуроли ва асбоб-ускуна харид қилиш учун</t>
  </si>
  <si>
    <t>“Ҳунарманд” уюшмасига аъзолик бадали  учун</t>
  </si>
  <si>
    <r>
      <rPr>
        <b/>
        <sz val="22"/>
        <color theme="1"/>
        <rFont val="Times New Roman"/>
        <family val="1"/>
        <charset val="204"/>
      </rPr>
      <t>Ўзбекистон Республикаси Вазирлар Маҳкамасининг</t>
    </r>
    <r>
      <rPr>
        <sz val="22"/>
        <color theme="1"/>
        <rFont val="Times New Roman"/>
        <family val="1"/>
        <charset val="204"/>
      </rPr>
      <t xml:space="preserve"> 2022 йил 11 майдаги 252-сон қарори билан </t>
    </r>
    <r>
      <rPr>
        <b/>
        <sz val="22"/>
        <color rgb="FF0070C0"/>
        <rFont val="Times New Roman"/>
        <family val="1"/>
        <charset val="204"/>
      </rPr>
      <t xml:space="preserve">Аҳолини тадбиркорликка жалб қилиш жамғармаси </t>
    </r>
    <r>
      <rPr>
        <sz val="22"/>
        <rFont val="Times New Roman"/>
        <family val="1"/>
        <charset val="204"/>
      </rPr>
      <t>томонидан ажратилмоқда</t>
    </r>
  </si>
  <si>
    <r>
      <rPr>
        <b/>
        <sz val="24"/>
        <color rgb="FFFF0000"/>
        <rFont val="Times New Roman"/>
        <family val="1"/>
        <charset val="204"/>
      </rPr>
      <t xml:space="preserve">Ягона миллий меҳнат тизимида </t>
    </r>
    <r>
      <rPr>
        <b/>
        <sz val="24"/>
        <color rgb="FF0070C0"/>
        <rFont val="Times New Roman"/>
        <family val="1"/>
        <charset val="204"/>
      </rPr>
      <t xml:space="preserve">мавжуд бўш иш ўринлари тўғрисида </t>
    </r>
    <r>
      <rPr>
        <b/>
        <sz val="24"/>
        <color rgb="FFFF0000"/>
        <rFont val="Times New Roman"/>
        <family val="1"/>
        <charset val="204"/>
      </rPr>
      <t xml:space="preserve">
</t>
    </r>
    <r>
      <rPr>
        <b/>
        <sz val="24"/>
        <color indexed="8"/>
        <rFont val="Times New Roman"/>
        <family val="1"/>
        <charset val="204"/>
      </rPr>
      <t xml:space="preserve">МАЪЛУМОТ  </t>
    </r>
  </si>
  <si>
    <t>01.01.2023 йил ҳолатига</t>
  </si>
  <si>
    <t>Бўш иш ўринлари сони</t>
  </si>
  <si>
    <t>шундан</t>
  </si>
  <si>
    <t>Давлат ташкилотларидаги бўш (вакант) иш ўринлари сони</t>
  </si>
  <si>
    <t>Хусусий субъектларда бўш (вакант) иш ўринлари сони</t>
  </si>
  <si>
    <t xml:space="preserve">Олий маълумот-лилар учун </t>
  </si>
  <si>
    <t xml:space="preserve">Ўрта махсус маълумот-лилар учун </t>
  </si>
  <si>
    <t>Бошқалар учун</t>
  </si>
  <si>
    <r>
      <rPr>
        <b/>
        <sz val="24"/>
        <color rgb="FFFF0000"/>
        <rFont val="Times New Roman"/>
        <family val="1"/>
        <charset val="204"/>
      </rPr>
      <t xml:space="preserve"> Чет элда ишга жойлаштирилган</t>
    </r>
    <r>
      <rPr>
        <b/>
        <sz val="24"/>
        <color indexed="8"/>
        <rFont val="Times New Roman"/>
        <family val="1"/>
        <charset val="204"/>
      </rPr>
      <t xml:space="preserve"> Ўзбекистон Республикаси фуқаролари тўғрисида 
МАЪЛУМОТ  </t>
    </r>
  </si>
  <si>
    <t>Жами ишга жойлаш-тирилган</t>
  </si>
  <si>
    <t>Хорижга ишга жойлаштириш тартиби бўйича</t>
  </si>
  <si>
    <t>Аёллар</t>
  </si>
  <si>
    <t>Ёшлар</t>
  </si>
  <si>
    <t>ишга жойлаштирилган давлати бўйича</t>
  </si>
  <si>
    <t>Хорижга ишга жўнатил-ганлар</t>
  </si>
  <si>
    <t xml:space="preserve">Ташқи меҳнат миграцияси орқали
</t>
  </si>
  <si>
    <t>Манзилли рўйхати шакллан-тирилган тарзда хорижга кетганлар</t>
  </si>
  <si>
    <t>Ҳусусий бандлик агентлик-лари орқали</t>
  </si>
  <si>
    <t>Россия</t>
  </si>
  <si>
    <t>Сербия</t>
  </si>
  <si>
    <t xml:space="preserve">Корея </t>
  </si>
  <si>
    <t>Қозоғистон</t>
  </si>
  <si>
    <t>Германия</t>
  </si>
  <si>
    <t>Латвия</t>
  </si>
  <si>
    <t>Япония</t>
  </si>
  <si>
    <t>Қатар</t>
  </si>
  <si>
    <t>Бошқалар</t>
  </si>
  <si>
    <t xml:space="preserve">Андижон </t>
  </si>
  <si>
    <t xml:space="preserve">Бухоро  </t>
  </si>
  <si>
    <t xml:space="preserve">Жиззах  </t>
  </si>
  <si>
    <t xml:space="preserve">Қашқадарё  </t>
  </si>
  <si>
    <t xml:space="preserve">Навоий  </t>
  </si>
  <si>
    <t xml:space="preserve">Наманган  </t>
  </si>
  <si>
    <t xml:space="preserve">Самарқанд  </t>
  </si>
  <si>
    <t xml:space="preserve">Сирдарё  </t>
  </si>
  <si>
    <t xml:space="preserve">Сурхондарё  </t>
  </si>
  <si>
    <t>Тошкент  в</t>
  </si>
  <si>
    <t xml:space="preserve">Фарғона  </t>
  </si>
  <si>
    <t xml:space="preserve">Хоразм  </t>
  </si>
  <si>
    <t>Хорижда ишсиз қолган фуқароларни ишга жойлаштириш</t>
  </si>
  <si>
    <r>
      <rPr>
        <b/>
        <sz val="22"/>
        <color rgb="FFFF0000"/>
        <rFont val="Times New Roman"/>
        <family val="1"/>
        <charset val="204"/>
      </rPr>
      <t xml:space="preserve"> 2022 йил январь-декабрь</t>
    </r>
    <r>
      <rPr>
        <b/>
        <sz val="22"/>
        <color indexed="8"/>
        <rFont val="Times New Roman"/>
        <family val="1"/>
        <charset val="204"/>
      </rPr>
      <t xml:space="preserve"> ойларида Давлат меҳнат инспекцияси томонидан 
</t>
    </r>
    <r>
      <rPr>
        <b/>
        <sz val="22"/>
        <color rgb="FF0070C0"/>
        <rFont val="Times New Roman"/>
        <family val="1"/>
        <charset val="204"/>
      </rPr>
      <t>ўтказилган текшириш натижалари</t>
    </r>
    <r>
      <rPr>
        <b/>
        <sz val="22"/>
        <color indexed="8"/>
        <rFont val="Times New Roman"/>
        <family val="1"/>
        <charset val="204"/>
      </rPr>
      <t xml:space="preserve"> тўғрисида  тўғрисида 
МАЪЛУМОТ  </t>
    </r>
  </si>
  <si>
    <t xml:space="preserve">Жами ўтказилган текшириш ва ўрганишлар сони  </t>
  </si>
  <si>
    <t xml:space="preserve">Аниқланган қонунбузилишлар сони </t>
  </si>
  <si>
    <t xml:space="preserve">Берилган ёзма кўрсатмалар сони </t>
  </si>
  <si>
    <t xml:space="preserve">Киритилган тақдимномалар сони </t>
  </si>
  <si>
    <t xml:space="preserve">Қўлланилган
жарималар  </t>
  </si>
  <si>
    <t xml:space="preserve">Сони </t>
  </si>
  <si>
    <r>
      <t xml:space="preserve">Суммаси 
</t>
    </r>
    <r>
      <rPr>
        <b/>
        <sz val="16"/>
        <color rgb="FFFF0000"/>
        <rFont val="Times New Roman"/>
        <family val="1"/>
        <charset val="204"/>
      </rPr>
      <t>(млн.сўм)</t>
    </r>
  </si>
  <si>
    <t xml:space="preserve">вазирлик </t>
  </si>
  <si>
    <r>
      <t xml:space="preserve">Корхона ва ташкилотларда </t>
    </r>
    <r>
      <rPr>
        <b/>
        <sz val="18"/>
        <color rgb="FF0070C0"/>
        <rFont val="Times New Roman"/>
        <family val="1"/>
        <charset val="204"/>
      </rPr>
      <t>норасмий иш ўринларини расмийлаштириш бўйича</t>
    </r>
    <r>
      <rPr>
        <b/>
        <sz val="18"/>
        <color theme="1"/>
        <rFont val="Times New Roman"/>
        <family val="1"/>
        <charset val="204"/>
      </rPr>
      <t xml:space="preserve"> амалга оширилган ишлар тўғрисида
 МАЪЛУМОТ</t>
    </r>
  </si>
  <si>
    <t>№</t>
  </si>
  <si>
    <t>Ҳудудлар</t>
  </si>
  <si>
    <r>
      <t xml:space="preserve">2022 йил
йиллик </t>
    </r>
    <r>
      <rPr>
        <b/>
        <u/>
        <sz val="14"/>
        <color rgb="FFC00000"/>
        <rFont val="Times New Roman"/>
        <family val="1"/>
        <charset val="204"/>
      </rPr>
      <t>дастури</t>
    </r>
  </si>
  <si>
    <t>Амалда сони</t>
  </si>
  <si>
    <t>Дастурга нисбатан    %</t>
  </si>
  <si>
    <t>Савдо ва умумий овқатланишда</t>
  </si>
  <si>
    <t>Ишлаб чиқариш ва хизмат кўрсатиш</t>
  </si>
  <si>
    <t xml:space="preserve">Қурилиш соҳасида </t>
  </si>
  <si>
    <t>Қишлоқ хўжалиги соҳасида</t>
  </si>
  <si>
    <t>Бошқа соҳаларда</t>
  </si>
  <si>
    <t>объект сони</t>
  </si>
  <si>
    <t>легаллаш-тирилди</t>
  </si>
  <si>
    <t>Жами</t>
  </si>
  <si>
    <r>
      <t xml:space="preserve">Республика миқиёсида </t>
    </r>
    <r>
      <rPr>
        <b/>
        <sz val="22"/>
        <color theme="8"/>
        <rFont val="Times New Roman"/>
        <family val="1"/>
        <charset val="204"/>
      </rPr>
      <t>"ЯММТ" ИДАК</t>
    </r>
    <r>
      <rPr>
        <b/>
        <sz val="22"/>
        <color theme="1"/>
        <rFont val="Times New Roman"/>
        <family val="1"/>
        <charset val="204"/>
      </rPr>
      <t>га киритилган меҳнат шартномалари тўғрисида  маълумот</t>
    </r>
  </si>
  <si>
    <t>01.01.2023 й.</t>
  </si>
  <si>
    <r>
      <t xml:space="preserve">ЯММТ ИДАКга киритилган </t>
    </r>
    <r>
      <rPr>
        <b/>
        <sz val="18"/>
        <color rgb="FFC00000"/>
        <rFont val="Times New Roman"/>
        <family val="1"/>
        <charset val="204"/>
      </rPr>
      <t>юридик
 шахслар сони</t>
    </r>
  </si>
  <si>
    <r>
      <t xml:space="preserve">ЯММТ ИДАКга киритилган </t>
    </r>
    <r>
      <rPr>
        <b/>
        <sz val="18"/>
        <color rgb="FFC00000"/>
        <rFont val="Times New Roman"/>
        <family val="1"/>
        <charset val="204"/>
      </rPr>
      <t>жисмоний шахслар сони</t>
    </r>
  </si>
  <si>
    <r>
      <t xml:space="preserve">ЯММТ ИДАКда </t>
    </r>
    <r>
      <rPr>
        <b/>
        <sz val="18"/>
        <color rgb="FFC00000"/>
        <rFont val="Times New Roman"/>
        <family val="1"/>
        <charset val="204"/>
      </rPr>
      <t>тузилган меҳнат шартнома-лари сони</t>
    </r>
  </si>
  <si>
    <t>Эркаклар</t>
  </si>
  <si>
    <t>%</t>
  </si>
  <si>
    <t>Тошкент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</si>
</sst>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;[Red]#,##0"/>
  </numFmts>
  <fonts count="7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8" tint="-0.49998474074526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22"/>
      <color rgb="FFFF0000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28"/>
      <color indexed="8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C00000"/>
      <name val="Times New Roman"/>
      <family val="1"/>
      <charset val="204"/>
    </font>
    <font>
      <b/>
      <sz val="28"/>
      <color rgb="FF0070C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28"/>
      <color rgb="FF00B05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6"/>
      <color rgb="FFC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2"/>
      <color theme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Segoe UI"/>
      <family val="2"/>
      <charset val="1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i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0" fontId="18" fillId="0" borderId="0"/>
    <xf numFmtId="0" fontId="18" fillId="0" borderId="0"/>
    <xf numFmtId="0" fontId="72" fillId="0" borderId="0"/>
  </cellStyleXfs>
  <cellXfs count="427">
    <xf numFmtId="0" fontId="0" fillId="0" borderId="0" xfId="0"/>
    <xf numFmtId="0" fontId="6" fillId="2" borderId="0" xfId="1" applyFont="1" applyFill="1"/>
    <xf numFmtId="0" fontId="7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164" fontId="13" fillId="2" borderId="16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left" vertical="center" wrapText="1"/>
    </xf>
    <xf numFmtId="164" fontId="16" fillId="2" borderId="19" xfId="1" applyNumberFormat="1" applyFont="1" applyFill="1" applyBorder="1" applyAlignment="1">
      <alignment horizontal="center" vertical="center"/>
    </xf>
    <xf numFmtId="164" fontId="5" fillId="2" borderId="19" xfId="1" applyNumberFormat="1" applyFont="1" applyFill="1" applyBorder="1" applyAlignment="1">
      <alignment horizontal="center" vertical="center"/>
    </xf>
    <xf numFmtId="164" fontId="13" fillId="2" borderId="19" xfId="1" applyNumberFormat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left" vertical="center" wrapText="1"/>
    </xf>
    <xf numFmtId="164" fontId="16" fillId="2" borderId="22" xfId="1" applyNumberFormat="1" applyFont="1" applyFill="1" applyBorder="1" applyAlignment="1">
      <alignment horizontal="center" vertical="center"/>
    </xf>
    <xf numFmtId="164" fontId="5" fillId="2" borderId="22" xfId="1" applyNumberFormat="1" applyFont="1" applyFill="1" applyBorder="1" applyAlignment="1">
      <alignment horizontal="center" vertical="center"/>
    </xf>
    <xf numFmtId="164" fontId="13" fillId="2" borderId="22" xfId="1" applyNumberFormat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left" vertical="center" wrapText="1"/>
    </xf>
    <xf numFmtId="164" fontId="16" fillId="2" borderId="25" xfId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164" fontId="13" fillId="2" borderId="25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wrapText="1"/>
    </xf>
    <xf numFmtId="0" fontId="6" fillId="2" borderId="0" xfId="1" applyFont="1" applyFill="1" applyAlignment="1">
      <alignment horizontal="center"/>
    </xf>
    <xf numFmtId="164" fontId="6" fillId="2" borderId="0" xfId="1" applyNumberFormat="1" applyFont="1" applyFill="1" applyAlignment="1">
      <alignment wrapText="1"/>
    </xf>
    <xf numFmtId="0" fontId="17" fillId="2" borderId="0" xfId="1" applyFont="1" applyFill="1" applyAlignment="1">
      <alignment horizontal="center"/>
    </xf>
    <xf numFmtId="0" fontId="0" fillId="2" borderId="0" xfId="0" applyFill="1"/>
    <xf numFmtId="3" fontId="22" fillId="2" borderId="8" xfId="0" applyNumberFormat="1" applyFont="1" applyFill="1" applyBorder="1" applyAlignment="1">
      <alignment horizontal="center" vertical="center" wrapText="1"/>
    </xf>
    <xf numFmtId="3" fontId="22" fillId="2" borderId="29" xfId="0" applyNumberFormat="1" applyFont="1" applyFill="1" applyBorder="1" applyAlignment="1">
      <alignment horizontal="center" vertical="center" wrapText="1"/>
    </xf>
    <xf numFmtId="3" fontId="22" fillId="2" borderId="9" xfId="0" applyNumberFormat="1" applyFont="1" applyFill="1" applyBorder="1" applyAlignment="1">
      <alignment horizontal="center" vertical="center" wrapText="1"/>
    </xf>
    <xf numFmtId="3" fontId="25" fillId="2" borderId="16" xfId="3" applyNumberFormat="1" applyFont="1" applyFill="1" applyBorder="1" applyAlignment="1">
      <alignment horizontal="center" vertical="center" wrapText="1"/>
    </xf>
    <xf numFmtId="3" fontId="24" fillId="2" borderId="5" xfId="3" applyNumberFormat="1" applyFont="1" applyFill="1" applyBorder="1" applyAlignment="1">
      <alignment horizontal="center" vertical="center" wrapText="1"/>
    </xf>
    <xf numFmtId="3" fontId="24" fillId="2" borderId="6" xfId="3" applyNumberFormat="1" applyFont="1" applyFill="1" applyBorder="1" applyAlignment="1">
      <alignment horizontal="center" vertical="center" wrapText="1"/>
    </xf>
    <xf numFmtId="3" fontId="24" fillId="2" borderId="7" xfId="3" applyNumberFormat="1" applyFont="1" applyFill="1" applyBorder="1" applyAlignment="1">
      <alignment horizontal="center" vertical="center" wrapText="1"/>
    </xf>
    <xf numFmtId="164" fontId="24" fillId="2" borderId="0" xfId="3" applyNumberFormat="1" applyFont="1" applyFill="1" applyBorder="1" applyAlignment="1">
      <alignment horizontal="center" vertical="center" wrapText="1"/>
    </xf>
    <xf numFmtId="3" fontId="26" fillId="2" borderId="17" xfId="0" applyNumberFormat="1" applyFont="1" applyFill="1" applyBorder="1" applyAlignment="1">
      <alignment horizontal="center" vertical="center"/>
    </xf>
    <xf numFmtId="3" fontId="26" fillId="2" borderId="18" xfId="0" applyNumberFormat="1" applyFont="1" applyFill="1" applyBorder="1" applyAlignment="1">
      <alignment horizontal="left" vertical="center" wrapText="1" indent="1"/>
    </xf>
    <xf numFmtId="3" fontId="25" fillId="2" borderId="19" xfId="0" applyNumberFormat="1" applyFont="1" applyFill="1" applyBorder="1" applyAlignment="1">
      <alignment horizontal="center" vertical="center"/>
    </xf>
    <xf numFmtId="3" fontId="27" fillId="2" borderId="17" xfId="0" applyNumberFormat="1" applyFont="1" applyFill="1" applyBorder="1" applyAlignment="1">
      <alignment horizontal="center" vertical="center"/>
    </xf>
    <xf numFmtId="3" fontId="27" fillId="2" borderId="30" xfId="0" applyNumberFormat="1" applyFont="1" applyFill="1" applyBorder="1" applyAlignment="1">
      <alignment horizontal="center" vertical="center"/>
    </xf>
    <xf numFmtId="3" fontId="27" fillId="2" borderId="18" xfId="0" applyNumberFormat="1" applyFont="1" applyFill="1" applyBorder="1" applyAlignment="1">
      <alignment horizontal="center" vertical="center"/>
    </xf>
    <xf numFmtId="3" fontId="26" fillId="2" borderId="20" xfId="0" applyNumberFormat="1" applyFont="1" applyFill="1" applyBorder="1" applyAlignment="1">
      <alignment horizontal="center" vertical="center"/>
    </xf>
    <xf numFmtId="3" fontId="26" fillId="2" borderId="21" xfId="0" applyNumberFormat="1" applyFont="1" applyFill="1" applyBorder="1" applyAlignment="1">
      <alignment horizontal="left" vertical="center" wrapText="1" indent="1"/>
    </xf>
    <xf numFmtId="3" fontId="25" fillId="2" borderId="22" xfId="0" applyNumberFormat="1" applyFont="1" applyFill="1" applyBorder="1" applyAlignment="1">
      <alignment horizontal="center" vertical="center"/>
    </xf>
    <xf numFmtId="3" fontId="27" fillId="2" borderId="20" xfId="0" applyNumberFormat="1" applyFont="1" applyFill="1" applyBorder="1" applyAlignment="1">
      <alignment horizontal="center" vertical="center"/>
    </xf>
    <xf numFmtId="3" fontId="27" fillId="2" borderId="31" xfId="0" applyNumberFormat="1" applyFont="1" applyFill="1" applyBorder="1" applyAlignment="1">
      <alignment horizontal="center" vertical="center"/>
    </xf>
    <xf numFmtId="3" fontId="27" fillId="2" borderId="21" xfId="0" applyNumberFormat="1" applyFont="1" applyFill="1" applyBorder="1" applyAlignment="1">
      <alignment horizontal="center" vertical="center"/>
    </xf>
    <xf numFmtId="3" fontId="26" fillId="2" borderId="23" xfId="0" applyNumberFormat="1" applyFont="1" applyFill="1" applyBorder="1" applyAlignment="1">
      <alignment horizontal="center" vertical="center"/>
    </xf>
    <xf numFmtId="3" fontId="26" fillId="2" borderId="24" xfId="0" applyNumberFormat="1" applyFont="1" applyFill="1" applyBorder="1" applyAlignment="1">
      <alignment horizontal="left" vertical="center" wrapText="1" indent="1"/>
    </xf>
    <xf numFmtId="3" fontId="25" fillId="2" borderId="25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>
      <alignment horizontal="center" vertical="center"/>
    </xf>
    <xf numFmtId="3" fontId="27" fillId="2" borderId="32" xfId="0" applyNumberFormat="1" applyFont="1" applyFill="1" applyBorder="1" applyAlignment="1">
      <alignment horizontal="center" vertical="center"/>
    </xf>
    <xf numFmtId="3" fontId="27" fillId="2" borderId="24" xfId="0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8" fillId="2" borderId="0" xfId="0" applyFont="1" applyFill="1"/>
    <xf numFmtId="3" fontId="28" fillId="2" borderId="0" xfId="0" applyNumberFormat="1" applyFont="1" applyFill="1"/>
    <xf numFmtId="0" fontId="0" fillId="2" borderId="0" xfId="0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 wrapText="1"/>
    </xf>
    <xf numFmtId="3" fontId="30" fillId="2" borderId="0" xfId="0" applyNumberFormat="1" applyFont="1" applyFill="1" applyAlignment="1">
      <alignment horizontal="center" vertical="top" wrapText="1"/>
    </xf>
    <xf numFmtId="3" fontId="19" fillId="2" borderId="35" xfId="0" applyNumberFormat="1" applyFont="1" applyFill="1" applyBorder="1" applyAlignment="1">
      <alignment horizontal="center" vertical="center" wrapText="1"/>
    </xf>
    <xf numFmtId="3" fontId="19" fillId="2" borderId="36" xfId="0" applyNumberFormat="1" applyFont="1" applyFill="1" applyBorder="1" applyAlignment="1">
      <alignment horizontal="center" vertical="center" wrapText="1"/>
    </xf>
    <xf numFmtId="3" fontId="29" fillId="2" borderId="16" xfId="3" applyNumberFormat="1" applyFont="1" applyFill="1" applyBorder="1" applyAlignment="1">
      <alignment horizontal="center" vertical="center" wrapText="1"/>
    </xf>
    <xf numFmtId="3" fontId="24" fillId="2" borderId="15" xfId="3" applyNumberFormat="1" applyFont="1" applyFill="1" applyBorder="1" applyAlignment="1">
      <alignment horizontal="center" vertical="center" wrapText="1"/>
    </xf>
    <xf numFmtId="3" fontId="24" fillId="2" borderId="16" xfId="3" applyNumberFormat="1" applyFont="1" applyFill="1" applyBorder="1" applyAlignment="1">
      <alignment horizontal="center" vertical="center" wrapText="1"/>
    </xf>
    <xf numFmtId="3" fontId="32" fillId="2" borderId="5" xfId="0" applyNumberFormat="1" applyFont="1" applyFill="1" applyBorder="1" applyAlignment="1">
      <alignment horizontal="center" vertical="center"/>
    </xf>
    <xf numFmtId="3" fontId="32" fillId="2" borderId="7" xfId="0" applyNumberFormat="1" applyFont="1" applyFill="1" applyBorder="1" applyAlignment="1">
      <alignment horizontal="left" vertical="center" wrapText="1" indent="1"/>
    </xf>
    <xf numFmtId="3" fontId="29" fillId="2" borderId="16" xfId="0" applyNumberFormat="1" applyFont="1" applyFill="1" applyBorder="1" applyAlignment="1">
      <alignment horizontal="center" vertical="center"/>
    </xf>
    <xf numFmtId="3" fontId="27" fillId="2" borderId="16" xfId="0" applyNumberFormat="1" applyFont="1" applyFill="1" applyBorder="1" applyAlignment="1">
      <alignment horizontal="center" vertical="center"/>
    </xf>
    <xf numFmtId="0" fontId="33" fillId="2" borderId="0" xfId="0" applyFont="1" applyFill="1"/>
    <xf numFmtId="3" fontId="39" fillId="2" borderId="0" xfId="0" applyNumberFormat="1" applyFont="1" applyFill="1" applyBorder="1" applyAlignment="1">
      <alignment horizontal="center" vertical="center" wrapText="1"/>
    </xf>
    <xf numFmtId="3" fontId="40" fillId="2" borderId="0" xfId="0" applyNumberFormat="1" applyFont="1" applyFill="1" applyBorder="1" applyAlignment="1">
      <alignment horizontal="center" vertical="center" wrapText="1"/>
    </xf>
    <xf numFmtId="3" fontId="39" fillId="2" borderId="5" xfId="0" applyNumberFormat="1" applyFont="1" applyFill="1" applyBorder="1" applyAlignment="1">
      <alignment horizontal="center" vertical="center" wrapText="1"/>
    </xf>
    <xf numFmtId="3" fontId="39" fillId="2" borderId="40" xfId="0" applyNumberFormat="1" applyFont="1" applyFill="1" applyBorder="1" applyAlignment="1">
      <alignment horizontal="center" vertical="center" wrapText="1"/>
    </xf>
    <xf numFmtId="3" fontId="39" fillId="2" borderId="9" xfId="0" applyNumberFormat="1" applyFont="1" applyFill="1" applyBorder="1" applyAlignment="1">
      <alignment horizontal="center" vertical="center" wrapText="1"/>
    </xf>
    <xf numFmtId="3" fontId="42" fillId="2" borderId="5" xfId="0" applyNumberFormat="1" applyFont="1" applyFill="1" applyBorder="1" applyAlignment="1">
      <alignment horizontal="center" vertical="center"/>
    </xf>
    <xf numFmtId="3" fontId="35" fillId="2" borderId="6" xfId="3" applyNumberFormat="1" applyFont="1" applyFill="1" applyBorder="1" applyAlignment="1">
      <alignment horizontal="center" vertical="center" wrapText="1"/>
    </xf>
    <xf numFmtId="164" fontId="38" fillId="2" borderId="7" xfId="3" applyNumberFormat="1" applyFont="1" applyFill="1" applyBorder="1" applyAlignment="1">
      <alignment horizontal="center" vertical="center" wrapText="1"/>
    </xf>
    <xf numFmtId="3" fontId="34" fillId="2" borderId="5" xfId="3" applyNumberFormat="1" applyFont="1" applyFill="1" applyBorder="1" applyAlignment="1">
      <alignment horizontal="center" vertical="center" wrapText="1"/>
    </xf>
    <xf numFmtId="3" fontId="34" fillId="2" borderId="38" xfId="3" applyNumberFormat="1" applyFont="1" applyFill="1" applyBorder="1" applyAlignment="1">
      <alignment horizontal="center" vertical="center" wrapText="1"/>
    </xf>
    <xf numFmtId="164" fontId="34" fillId="2" borderId="7" xfId="3" applyNumberFormat="1" applyFont="1" applyFill="1" applyBorder="1" applyAlignment="1">
      <alignment horizontal="center" vertical="center" wrapText="1"/>
    </xf>
    <xf numFmtId="3" fontId="43" fillId="2" borderId="5" xfId="3" applyNumberFormat="1" applyFont="1" applyFill="1" applyBorder="1" applyAlignment="1">
      <alignment horizontal="center" vertical="center" wrapText="1"/>
    </xf>
    <xf numFmtId="3" fontId="43" fillId="2" borderId="34" xfId="3" applyNumberFormat="1" applyFont="1" applyFill="1" applyBorder="1" applyAlignment="1">
      <alignment horizontal="center" vertical="center" wrapText="1"/>
    </xf>
    <xf numFmtId="164" fontId="43" fillId="2" borderId="7" xfId="3" applyNumberFormat="1" applyFont="1" applyFill="1" applyBorder="1" applyAlignment="1">
      <alignment horizontal="center" vertical="center" wrapText="1"/>
    </xf>
    <xf numFmtId="3" fontId="44" fillId="2" borderId="17" xfId="0" applyNumberFormat="1" applyFont="1" applyFill="1" applyBorder="1" applyAlignment="1">
      <alignment horizontal="center" vertical="center"/>
    </xf>
    <xf numFmtId="3" fontId="44" fillId="2" borderId="18" xfId="0" applyNumberFormat="1" applyFont="1" applyFill="1" applyBorder="1" applyAlignment="1">
      <alignment horizontal="left" vertical="center" wrapText="1" indent="1"/>
    </xf>
    <xf numFmtId="3" fontId="42" fillId="2" borderId="17" xfId="0" applyNumberFormat="1" applyFont="1" applyFill="1" applyBorder="1" applyAlignment="1">
      <alignment horizontal="center" vertical="center" wrapText="1"/>
    </xf>
    <xf numFmtId="3" fontId="35" fillId="2" borderId="30" xfId="0" applyNumberFormat="1" applyFont="1" applyFill="1" applyBorder="1" applyAlignment="1">
      <alignment horizontal="center" vertical="center"/>
    </xf>
    <xf numFmtId="164" fontId="38" fillId="2" borderId="18" xfId="0" applyNumberFormat="1" applyFont="1" applyFill="1" applyBorder="1" applyAlignment="1">
      <alignment horizontal="center" vertical="center"/>
    </xf>
    <xf numFmtId="3" fontId="45" fillId="2" borderId="17" xfId="0" applyNumberFormat="1" applyFont="1" applyFill="1" applyBorder="1" applyAlignment="1">
      <alignment horizontal="center" vertical="center"/>
    </xf>
    <xf numFmtId="3" fontId="45" fillId="2" borderId="41" xfId="0" applyNumberFormat="1" applyFont="1" applyFill="1" applyBorder="1" applyAlignment="1">
      <alignment horizontal="center" vertical="center"/>
    </xf>
    <xf numFmtId="164" fontId="45" fillId="2" borderId="18" xfId="0" applyNumberFormat="1" applyFont="1" applyFill="1" applyBorder="1" applyAlignment="1">
      <alignment horizontal="center" vertical="center"/>
    </xf>
    <xf numFmtId="3" fontId="46" fillId="2" borderId="17" xfId="0" applyNumberFormat="1" applyFont="1" applyFill="1" applyBorder="1" applyAlignment="1">
      <alignment horizontal="center" vertical="center"/>
    </xf>
    <xf numFmtId="3" fontId="46" fillId="2" borderId="42" xfId="0" applyNumberFormat="1" applyFont="1" applyFill="1" applyBorder="1" applyAlignment="1">
      <alignment horizontal="center" vertical="center"/>
    </xf>
    <xf numFmtId="164" fontId="46" fillId="2" borderId="18" xfId="0" applyNumberFormat="1" applyFont="1" applyFill="1" applyBorder="1" applyAlignment="1">
      <alignment horizontal="center" vertical="center"/>
    </xf>
    <xf numFmtId="3" fontId="44" fillId="2" borderId="20" xfId="0" applyNumberFormat="1" applyFont="1" applyFill="1" applyBorder="1" applyAlignment="1">
      <alignment horizontal="center" vertical="center"/>
    </xf>
    <xf numFmtId="3" fontId="44" fillId="2" borderId="21" xfId="0" applyNumberFormat="1" applyFont="1" applyFill="1" applyBorder="1" applyAlignment="1">
      <alignment horizontal="left" vertical="center" wrapText="1" indent="1"/>
    </xf>
    <xf numFmtId="3" fontId="42" fillId="2" borderId="20" xfId="0" applyNumberFormat="1" applyFont="1" applyFill="1" applyBorder="1" applyAlignment="1">
      <alignment horizontal="center" vertical="center" wrapText="1"/>
    </xf>
    <xf numFmtId="3" fontId="35" fillId="2" borderId="31" xfId="0" applyNumberFormat="1" applyFont="1" applyFill="1" applyBorder="1" applyAlignment="1">
      <alignment horizontal="center" vertical="center"/>
    </xf>
    <xf numFmtId="164" fontId="38" fillId="2" borderId="21" xfId="0" applyNumberFormat="1" applyFont="1" applyFill="1" applyBorder="1" applyAlignment="1">
      <alignment horizontal="center" vertical="center"/>
    </xf>
    <xf numFmtId="3" fontId="45" fillId="2" borderId="20" xfId="0" applyNumberFormat="1" applyFont="1" applyFill="1" applyBorder="1" applyAlignment="1">
      <alignment horizontal="center" vertical="center"/>
    </xf>
    <xf numFmtId="3" fontId="45" fillId="2" borderId="43" xfId="0" applyNumberFormat="1" applyFont="1" applyFill="1" applyBorder="1" applyAlignment="1">
      <alignment horizontal="center" vertical="center"/>
    </xf>
    <xf numFmtId="164" fontId="45" fillId="2" borderId="21" xfId="0" applyNumberFormat="1" applyFont="1" applyFill="1" applyBorder="1" applyAlignment="1">
      <alignment horizontal="center" vertical="center"/>
    </xf>
    <xf numFmtId="3" fontId="46" fillId="2" borderId="20" xfId="0" applyNumberFormat="1" applyFont="1" applyFill="1" applyBorder="1" applyAlignment="1">
      <alignment horizontal="center" vertical="center"/>
    </xf>
    <xf numFmtId="3" fontId="46" fillId="2" borderId="44" xfId="0" applyNumberFormat="1" applyFont="1" applyFill="1" applyBorder="1" applyAlignment="1">
      <alignment horizontal="center" vertical="center"/>
    </xf>
    <xf numFmtId="164" fontId="46" fillId="2" borderId="21" xfId="0" applyNumberFormat="1" applyFont="1" applyFill="1" applyBorder="1" applyAlignment="1">
      <alignment horizontal="center" vertical="center"/>
    </xf>
    <xf numFmtId="3" fontId="44" fillId="2" borderId="23" xfId="0" applyNumberFormat="1" applyFont="1" applyFill="1" applyBorder="1" applyAlignment="1">
      <alignment horizontal="center" vertical="center"/>
    </xf>
    <xf numFmtId="3" fontId="44" fillId="2" borderId="24" xfId="0" applyNumberFormat="1" applyFont="1" applyFill="1" applyBorder="1" applyAlignment="1">
      <alignment horizontal="left" vertical="center" wrapText="1" indent="1"/>
    </xf>
    <xf numFmtId="3" fontId="42" fillId="2" borderId="23" xfId="0" applyNumberFormat="1" applyFont="1" applyFill="1" applyBorder="1" applyAlignment="1">
      <alignment horizontal="center" vertical="center" wrapText="1"/>
    </xf>
    <xf numFmtId="3" fontId="35" fillId="2" borderId="32" xfId="0" applyNumberFormat="1" applyFont="1" applyFill="1" applyBorder="1" applyAlignment="1">
      <alignment horizontal="center" vertical="center"/>
    </xf>
    <xf numFmtId="164" fontId="38" fillId="2" borderId="24" xfId="0" applyNumberFormat="1" applyFont="1" applyFill="1" applyBorder="1" applyAlignment="1">
      <alignment horizontal="center" vertical="center"/>
    </xf>
    <xf numFmtId="3" fontId="45" fillId="2" borderId="23" xfId="0" applyNumberFormat="1" applyFont="1" applyFill="1" applyBorder="1" applyAlignment="1">
      <alignment horizontal="center" vertical="center"/>
    </xf>
    <xf numFmtId="3" fontId="45" fillId="2" borderId="45" xfId="0" applyNumberFormat="1" applyFont="1" applyFill="1" applyBorder="1" applyAlignment="1">
      <alignment horizontal="center" vertical="center"/>
    </xf>
    <xf numFmtId="164" fontId="45" fillId="2" borderId="24" xfId="0" applyNumberFormat="1" applyFont="1" applyFill="1" applyBorder="1" applyAlignment="1">
      <alignment horizontal="center" vertical="center"/>
    </xf>
    <xf numFmtId="3" fontId="46" fillId="2" borderId="23" xfId="0" applyNumberFormat="1" applyFont="1" applyFill="1" applyBorder="1" applyAlignment="1">
      <alignment horizontal="center" vertical="center"/>
    </xf>
    <xf numFmtId="3" fontId="46" fillId="2" borderId="46" xfId="0" applyNumberFormat="1" applyFont="1" applyFill="1" applyBorder="1" applyAlignment="1">
      <alignment horizontal="center" vertical="center"/>
    </xf>
    <xf numFmtId="164" fontId="46" fillId="2" borderId="24" xfId="0" applyNumberFormat="1" applyFont="1" applyFill="1" applyBorder="1" applyAlignment="1">
      <alignment horizontal="center" vertical="center"/>
    </xf>
    <xf numFmtId="3" fontId="39" fillId="2" borderId="29" xfId="0" applyNumberFormat="1" applyFont="1" applyFill="1" applyBorder="1" applyAlignment="1">
      <alignment horizontal="center" vertical="center" wrapText="1"/>
    </xf>
    <xf numFmtId="3" fontId="39" fillId="2" borderId="8" xfId="0" applyNumberFormat="1" applyFont="1" applyFill="1" applyBorder="1" applyAlignment="1">
      <alignment horizontal="center" vertical="center" wrapText="1"/>
    </xf>
    <xf numFmtId="3" fontId="50" fillId="2" borderId="5" xfId="0" applyNumberFormat="1" applyFont="1" applyFill="1" applyBorder="1" applyAlignment="1">
      <alignment horizontal="center" vertical="center"/>
    </xf>
    <xf numFmtId="164" fontId="48" fillId="2" borderId="6" xfId="3" applyNumberFormat="1" applyFont="1" applyFill="1" applyBorder="1" applyAlignment="1">
      <alignment horizontal="center" vertical="center" wrapText="1"/>
    </xf>
    <xf numFmtId="164" fontId="43" fillId="2" borderId="6" xfId="3" applyNumberFormat="1" applyFont="1" applyFill="1" applyBorder="1" applyAlignment="1">
      <alignment horizontal="center" vertical="center" wrapText="1"/>
    </xf>
    <xf numFmtId="3" fontId="50" fillId="2" borderId="17" xfId="0" applyNumberFormat="1" applyFont="1" applyFill="1" applyBorder="1" applyAlignment="1">
      <alignment horizontal="center" vertical="center" wrapText="1"/>
    </xf>
    <xf numFmtId="164" fontId="48" fillId="2" borderId="30" xfId="0" applyNumberFormat="1" applyFont="1" applyFill="1" applyBorder="1" applyAlignment="1">
      <alignment horizontal="center" vertical="center"/>
    </xf>
    <xf numFmtId="164" fontId="46" fillId="2" borderId="30" xfId="0" applyNumberFormat="1" applyFont="1" applyFill="1" applyBorder="1" applyAlignment="1">
      <alignment horizontal="center" vertical="center"/>
    </xf>
    <xf numFmtId="3" fontId="50" fillId="2" borderId="20" xfId="0" applyNumberFormat="1" applyFont="1" applyFill="1" applyBorder="1" applyAlignment="1">
      <alignment horizontal="center" vertical="center" wrapText="1"/>
    </xf>
    <xf numFmtId="164" fontId="48" fillId="2" borderId="31" xfId="0" applyNumberFormat="1" applyFont="1" applyFill="1" applyBorder="1" applyAlignment="1">
      <alignment horizontal="center" vertical="center"/>
    </xf>
    <xf numFmtId="164" fontId="46" fillId="2" borderId="31" xfId="0" applyNumberFormat="1" applyFont="1" applyFill="1" applyBorder="1" applyAlignment="1">
      <alignment horizontal="center" vertical="center"/>
    </xf>
    <xf numFmtId="3" fontId="50" fillId="2" borderId="23" xfId="0" applyNumberFormat="1" applyFont="1" applyFill="1" applyBorder="1" applyAlignment="1">
      <alignment horizontal="center" vertical="center" wrapText="1"/>
    </xf>
    <xf numFmtId="164" fontId="48" fillId="2" borderId="32" xfId="0" applyNumberFormat="1" applyFont="1" applyFill="1" applyBorder="1" applyAlignment="1">
      <alignment horizontal="center" vertical="center"/>
    </xf>
    <xf numFmtId="164" fontId="46" fillId="2" borderId="32" xfId="0" applyNumberFormat="1" applyFont="1" applyFill="1" applyBorder="1" applyAlignment="1">
      <alignment horizontal="center" vertical="center"/>
    </xf>
    <xf numFmtId="3" fontId="22" fillId="2" borderId="11" xfId="0" applyNumberFormat="1" applyFont="1" applyFill="1" applyBorder="1" applyAlignment="1">
      <alignment horizontal="center" vertical="center" wrapText="1"/>
    </xf>
    <xf numFmtId="3" fontId="24" fillId="2" borderId="8" xfId="0" applyNumberFormat="1" applyFont="1" applyFill="1" applyBorder="1" applyAlignment="1">
      <alignment horizontal="center" vertical="center" wrapText="1"/>
    </xf>
    <xf numFmtId="3" fontId="24" fillId="2" borderId="29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9" fillId="2" borderId="15" xfId="0" applyNumberFormat="1" applyFont="1" applyFill="1" applyBorder="1" applyAlignment="1">
      <alignment horizontal="center" vertical="center"/>
    </xf>
    <xf numFmtId="3" fontId="52" fillId="2" borderId="14" xfId="3" applyNumberFormat="1" applyFont="1" applyFill="1" applyBorder="1" applyAlignment="1">
      <alignment horizontal="center" vertical="center" wrapText="1"/>
    </xf>
    <xf numFmtId="3" fontId="52" fillId="2" borderId="16" xfId="3" applyNumberFormat="1" applyFont="1" applyFill="1" applyBorder="1" applyAlignment="1">
      <alignment horizontal="center" vertical="center" wrapText="1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8" xfId="0" applyNumberFormat="1" applyFont="1" applyFill="1" applyBorder="1" applyAlignment="1">
      <alignment horizontal="left" vertical="center" wrapText="1" indent="1"/>
    </xf>
    <xf numFmtId="3" fontId="29" fillId="2" borderId="19" xfId="0" applyNumberFormat="1" applyFont="1" applyFill="1" applyBorder="1" applyAlignment="1">
      <alignment horizontal="center" vertical="center"/>
    </xf>
    <xf numFmtId="3" fontId="51" fillId="2" borderId="51" xfId="0" applyNumberFormat="1" applyFont="1" applyFill="1" applyBorder="1" applyAlignment="1">
      <alignment horizontal="center" vertical="center"/>
    </xf>
    <xf numFmtId="3" fontId="51" fillId="2" borderId="19" xfId="0" applyNumberFormat="1" applyFont="1" applyFill="1" applyBorder="1" applyAlignment="1">
      <alignment horizontal="center" vertical="center"/>
    </xf>
    <xf numFmtId="3" fontId="32" fillId="2" borderId="20" xfId="0" applyNumberFormat="1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left" vertical="center" wrapText="1" indent="1"/>
    </xf>
    <xf numFmtId="3" fontId="29" fillId="2" borderId="22" xfId="0" applyNumberFormat="1" applyFont="1" applyFill="1" applyBorder="1" applyAlignment="1">
      <alignment horizontal="center" vertical="center"/>
    </xf>
    <xf numFmtId="3" fontId="51" fillId="2" borderId="52" xfId="0" applyNumberFormat="1" applyFont="1" applyFill="1" applyBorder="1" applyAlignment="1">
      <alignment horizontal="center" vertical="center"/>
    </xf>
    <xf numFmtId="3" fontId="51" fillId="2" borderId="22" xfId="0" applyNumberFormat="1" applyFont="1" applyFill="1" applyBorder="1" applyAlignment="1">
      <alignment horizontal="center" vertical="center"/>
    </xf>
    <xf numFmtId="3" fontId="32" fillId="2" borderId="23" xfId="0" applyNumberFormat="1" applyFont="1" applyFill="1" applyBorder="1" applyAlignment="1">
      <alignment horizontal="center" vertical="center"/>
    </xf>
    <xf numFmtId="3" fontId="32" fillId="2" borderId="24" xfId="0" applyNumberFormat="1" applyFont="1" applyFill="1" applyBorder="1" applyAlignment="1">
      <alignment horizontal="left" vertical="center" wrapText="1" indent="1"/>
    </xf>
    <xf numFmtId="3" fontId="29" fillId="2" borderId="25" xfId="0" applyNumberFormat="1" applyFont="1" applyFill="1" applyBorder="1" applyAlignment="1">
      <alignment horizontal="center" vertical="center"/>
    </xf>
    <xf numFmtId="3" fontId="51" fillId="2" borderId="53" xfId="0" applyNumberFormat="1" applyFont="1" applyFill="1" applyBorder="1" applyAlignment="1">
      <alignment horizontal="center" vertical="center"/>
    </xf>
    <xf numFmtId="3" fontId="51" fillId="2" borderId="25" xfId="0" applyNumberFormat="1" applyFont="1" applyFill="1" applyBorder="1" applyAlignment="1">
      <alignment horizontal="center" vertical="center"/>
    </xf>
    <xf numFmtId="0" fontId="56" fillId="2" borderId="0" xfId="0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3" fontId="40" fillId="2" borderId="16" xfId="0" applyNumberFormat="1" applyFont="1" applyFill="1" applyBorder="1" applyAlignment="1">
      <alignment horizontal="center" vertical="center" wrapText="1"/>
    </xf>
    <xf numFmtId="3" fontId="58" fillId="2" borderId="12" xfId="0" applyNumberFormat="1" applyFont="1" applyFill="1" applyBorder="1" applyAlignment="1">
      <alignment horizontal="center" vertical="center" wrapText="1"/>
    </xf>
    <xf numFmtId="3" fontId="60" fillId="2" borderId="8" xfId="0" applyNumberFormat="1" applyFont="1" applyFill="1" applyBorder="1" applyAlignment="1">
      <alignment horizontal="center" vertical="center" wrapText="1"/>
    </xf>
    <xf numFmtId="3" fontId="61" fillId="2" borderId="0" xfId="0" applyNumberFormat="1" applyFont="1" applyFill="1" applyBorder="1" applyAlignment="1">
      <alignment horizontal="center" vertical="center" wrapText="1"/>
    </xf>
    <xf numFmtId="3" fontId="60" fillId="2" borderId="9" xfId="0" applyNumberFormat="1" applyFont="1" applyFill="1" applyBorder="1" applyAlignment="1">
      <alignment horizontal="center" vertical="center" wrapText="1"/>
    </xf>
    <xf numFmtId="3" fontId="58" fillId="2" borderId="8" xfId="0" applyNumberFormat="1" applyFont="1" applyFill="1" applyBorder="1" applyAlignment="1">
      <alignment horizontal="center" vertical="center" textRotation="90" wrapText="1"/>
    </xf>
    <xf numFmtId="3" fontId="58" fillId="2" borderId="29" xfId="0" applyNumberFormat="1" applyFont="1" applyFill="1" applyBorder="1" applyAlignment="1">
      <alignment horizontal="center" vertical="center" textRotation="90" wrapText="1"/>
    </xf>
    <xf numFmtId="3" fontId="58" fillId="2" borderId="9" xfId="0" applyNumberFormat="1" applyFont="1" applyFill="1" applyBorder="1" applyAlignment="1">
      <alignment horizontal="center" vertical="center" textRotation="90" wrapText="1"/>
    </xf>
    <xf numFmtId="3" fontId="25" fillId="2" borderId="5" xfId="3" applyNumberFormat="1" applyFont="1" applyFill="1" applyBorder="1" applyAlignment="1">
      <alignment horizontal="center" vertical="center" wrapText="1"/>
    </xf>
    <xf numFmtId="3" fontId="24" fillId="2" borderId="38" xfId="3" applyNumberFormat="1" applyFont="1" applyFill="1" applyBorder="1" applyAlignment="1">
      <alignment horizontal="center" vertical="center" wrapText="1"/>
    </xf>
    <xf numFmtId="3" fontId="52" fillId="2" borderId="5" xfId="3" applyNumberFormat="1" applyFont="1" applyFill="1" applyBorder="1" applyAlignment="1">
      <alignment horizontal="center" vertical="center" wrapText="1"/>
    </xf>
    <xf numFmtId="3" fontId="52" fillId="2" borderId="7" xfId="3" applyNumberFormat="1" applyFont="1" applyFill="1" applyBorder="1" applyAlignment="1">
      <alignment horizontal="center" vertical="center" wrapText="1"/>
    </xf>
    <xf numFmtId="3" fontId="25" fillId="2" borderId="41" xfId="0" applyNumberFormat="1" applyFont="1" applyFill="1" applyBorder="1" applyAlignment="1">
      <alignment horizontal="center" vertical="center"/>
    </xf>
    <xf numFmtId="3" fontId="27" fillId="2" borderId="41" xfId="0" applyNumberFormat="1" applyFont="1" applyFill="1" applyBorder="1" applyAlignment="1">
      <alignment horizontal="center" vertical="center"/>
    </xf>
    <xf numFmtId="3" fontId="51" fillId="2" borderId="17" xfId="0" applyNumberFormat="1" applyFont="1" applyFill="1" applyBorder="1" applyAlignment="1">
      <alignment horizontal="center" vertical="center"/>
    </xf>
    <xf numFmtId="3" fontId="51" fillId="2" borderId="18" xfId="0" applyNumberFormat="1" applyFont="1" applyFill="1" applyBorder="1" applyAlignment="1">
      <alignment horizontal="center" vertical="center"/>
    </xf>
    <xf numFmtId="3" fontId="25" fillId="2" borderId="43" xfId="0" applyNumberFormat="1" applyFont="1" applyFill="1" applyBorder="1" applyAlignment="1">
      <alignment horizontal="center" vertical="center"/>
    </xf>
    <xf numFmtId="3" fontId="27" fillId="2" borderId="43" xfId="0" applyNumberFormat="1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/>
    </xf>
    <xf numFmtId="3" fontId="51" fillId="2" borderId="21" xfId="0" applyNumberFormat="1" applyFont="1" applyFill="1" applyBorder="1" applyAlignment="1">
      <alignment horizontal="center" vertical="center"/>
    </xf>
    <xf numFmtId="3" fontId="26" fillId="2" borderId="27" xfId="0" applyNumberFormat="1" applyFont="1" applyFill="1" applyBorder="1" applyAlignment="1">
      <alignment horizontal="center" vertical="center"/>
    </xf>
    <xf numFmtId="3" fontId="26" fillId="2" borderId="54" xfId="0" applyNumberFormat="1" applyFont="1" applyFill="1" applyBorder="1" applyAlignment="1">
      <alignment horizontal="left" vertical="center" wrapText="1" indent="1"/>
    </xf>
    <xf numFmtId="3" fontId="29" fillId="2" borderId="36" xfId="0" applyNumberFormat="1" applyFont="1" applyFill="1" applyBorder="1" applyAlignment="1">
      <alignment horizontal="center" vertical="center"/>
    </xf>
    <xf numFmtId="3" fontId="25" fillId="2" borderId="55" xfId="0" applyNumberFormat="1" applyFont="1" applyFill="1" applyBorder="1" applyAlignment="1">
      <alignment horizontal="center" vertical="center"/>
    </xf>
    <xf numFmtId="3" fontId="51" fillId="2" borderId="23" xfId="0" applyNumberFormat="1" applyFont="1" applyFill="1" applyBorder="1" applyAlignment="1">
      <alignment horizontal="center" vertical="center"/>
    </xf>
    <xf numFmtId="3" fontId="27" fillId="2" borderId="50" xfId="0" applyNumberFormat="1" applyFont="1" applyFill="1" applyBorder="1" applyAlignment="1">
      <alignment horizontal="center" vertical="center"/>
    </xf>
    <xf numFmtId="3" fontId="27" fillId="2" borderId="54" xfId="0" applyNumberFormat="1" applyFont="1" applyFill="1" applyBorder="1" applyAlignment="1">
      <alignment horizontal="center" vertical="center"/>
    </xf>
    <xf numFmtId="3" fontId="51" fillId="2" borderId="27" xfId="0" applyNumberFormat="1" applyFont="1" applyFill="1" applyBorder="1" applyAlignment="1">
      <alignment horizontal="center" vertical="center"/>
    </xf>
    <xf numFmtId="3" fontId="51" fillId="2" borderId="54" xfId="0" applyNumberFormat="1" applyFont="1" applyFill="1" applyBorder="1" applyAlignment="1">
      <alignment horizontal="center" vertical="center"/>
    </xf>
    <xf numFmtId="3" fontId="27" fillId="2" borderId="27" xfId="0" applyNumberFormat="1" applyFont="1" applyFill="1" applyBorder="1" applyAlignment="1">
      <alignment horizontal="center" vertical="center"/>
    </xf>
    <xf numFmtId="3" fontId="27" fillId="2" borderId="56" xfId="0" applyNumberFormat="1" applyFont="1" applyFill="1" applyBorder="1" applyAlignment="1">
      <alignment horizontal="center" vertical="center"/>
    </xf>
    <xf numFmtId="0" fontId="62" fillId="2" borderId="15" xfId="0" applyFont="1" applyFill="1" applyBorder="1" applyAlignment="1">
      <alignment horizontal="center" vertical="center" wrapText="1"/>
    </xf>
    <xf numFmtId="0" fontId="62" fillId="2" borderId="59" xfId="0" applyFont="1" applyFill="1" applyBorder="1" applyAlignment="1">
      <alignment horizontal="center" vertical="center" wrapText="1"/>
    </xf>
    <xf numFmtId="164" fontId="64" fillId="2" borderId="16" xfId="3" applyNumberFormat="1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center" vertical="center"/>
    </xf>
    <xf numFmtId="3" fontId="26" fillId="2" borderId="60" xfId="0" applyNumberFormat="1" applyFont="1" applyFill="1" applyBorder="1" applyAlignment="1">
      <alignment horizontal="left" vertical="center" wrapText="1" indent="1"/>
    </xf>
    <xf numFmtId="164" fontId="25" fillId="2" borderId="16" xfId="0" applyNumberFormat="1" applyFont="1" applyFill="1" applyBorder="1" applyAlignment="1">
      <alignment horizontal="center" vertical="center"/>
    </xf>
    <xf numFmtId="0" fontId="65" fillId="2" borderId="0" xfId="4" applyFont="1" applyFill="1" applyBorder="1" applyAlignment="1">
      <alignment vertical="center"/>
    </xf>
    <xf numFmtId="0" fontId="18" fillId="2" borderId="0" xfId="4" applyFill="1"/>
    <xf numFmtId="0" fontId="67" fillId="2" borderId="0" xfId="4" applyFont="1" applyFill="1" applyAlignment="1">
      <alignment horizontal="center" vertical="center" wrapText="1"/>
    </xf>
    <xf numFmtId="0" fontId="2" fillId="2" borderId="39" xfId="4" applyFont="1" applyFill="1" applyBorder="1" applyAlignment="1">
      <alignment horizontal="center" vertical="center" wrapText="1"/>
    </xf>
    <xf numFmtId="0" fontId="2" fillId="2" borderId="61" xfId="4" applyFont="1" applyFill="1" applyBorder="1" applyAlignment="1">
      <alignment horizontal="center" vertical="center" wrapText="1"/>
    </xf>
    <xf numFmtId="0" fontId="2" fillId="2" borderId="28" xfId="4" applyFont="1" applyFill="1" applyBorder="1" applyAlignment="1">
      <alignment horizontal="center" vertical="center" wrapText="1"/>
    </xf>
    <xf numFmtId="3" fontId="2" fillId="2" borderId="16" xfId="4" applyNumberFormat="1" applyFont="1" applyFill="1" applyBorder="1" applyAlignment="1">
      <alignment horizontal="center" vertical="center" wrapText="1"/>
    </xf>
    <xf numFmtId="3" fontId="2" fillId="2" borderId="5" xfId="4" applyNumberFormat="1" applyFont="1" applyFill="1" applyBorder="1" applyAlignment="1">
      <alignment horizontal="center" vertical="center" wrapText="1"/>
    </xf>
    <xf numFmtId="3" fontId="2" fillId="2" borderId="15" xfId="4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3" fontId="2" fillId="2" borderId="6" xfId="4" applyNumberFormat="1" applyFont="1" applyFill="1" applyBorder="1" applyAlignment="1">
      <alignment horizontal="center" vertical="center" wrapText="1"/>
    </xf>
    <xf numFmtId="3" fontId="2" fillId="2" borderId="7" xfId="4" applyNumberFormat="1" applyFont="1" applyFill="1" applyBorder="1" applyAlignment="1">
      <alignment horizontal="center" vertical="center" wrapText="1"/>
    </xf>
    <xf numFmtId="3" fontId="18" fillId="2" borderId="0" xfId="4" applyNumberFormat="1" applyFill="1"/>
    <xf numFmtId="9" fontId="18" fillId="2" borderId="0" xfId="4" applyNumberFormat="1" applyFill="1"/>
    <xf numFmtId="0" fontId="71" fillId="2" borderId="17" xfId="4" applyFont="1" applyFill="1" applyBorder="1" applyAlignment="1">
      <alignment horizontal="center" vertical="center" wrapText="1"/>
    </xf>
    <xf numFmtId="0" fontId="16" fillId="2" borderId="18" xfId="5" applyFont="1" applyFill="1" applyBorder="1" applyAlignment="1">
      <alignment horizontal="left" vertical="center" wrapText="1"/>
    </xf>
    <xf numFmtId="3" fontId="71" fillId="2" borderId="19" xfId="4" applyNumberFormat="1" applyFont="1" applyFill="1" applyBorder="1" applyAlignment="1">
      <alignment horizontal="center" vertical="center" wrapText="1"/>
    </xf>
    <xf numFmtId="3" fontId="71" fillId="2" borderId="17" xfId="4" applyNumberFormat="1" applyFont="1" applyFill="1" applyBorder="1" applyAlignment="1">
      <alignment horizontal="center" vertical="center" wrapText="1"/>
    </xf>
    <xf numFmtId="3" fontId="71" fillId="2" borderId="59" xfId="4" applyNumberFormat="1" applyFont="1" applyFill="1" applyBorder="1" applyAlignment="1">
      <alignment horizontal="center" vertical="center" wrapText="1"/>
    </xf>
    <xf numFmtId="165" fontId="71" fillId="2" borderId="19" xfId="0" applyNumberFormat="1" applyFont="1" applyFill="1" applyBorder="1" applyAlignment="1">
      <alignment horizontal="center" vertical="center" wrapText="1"/>
    </xf>
    <xf numFmtId="3" fontId="71" fillId="2" borderId="30" xfId="0" applyNumberFormat="1" applyFont="1" applyFill="1" applyBorder="1" applyAlignment="1">
      <alignment horizontal="center" vertical="center" wrapText="1"/>
    </xf>
    <xf numFmtId="3" fontId="71" fillId="2" borderId="30" xfId="4" applyNumberFormat="1" applyFont="1" applyFill="1" applyBorder="1" applyAlignment="1">
      <alignment horizontal="center" vertical="center" wrapText="1"/>
    </xf>
    <xf numFmtId="3" fontId="71" fillId="2" borderId="18" xfId="0" applyNumberFormat="1" applyFont="1" applyFill="1" applyBorder="1" applyAlignment="1">
      <alignment horizontal="center" vertical="center" wrapText="1"/>
    </xf>
    <xf numFmtId="0" fontId="71" fillId="2" borderId="20" xfId="4" applyFont="1" applyFill="1" applyBorder="1" applyAlignment="1">
      <alignment horizontal="center" vertical="center" wrapText="1"/>
    </xf>
    <xf numFmtId="0" fontId="16" fillId="2" borderId="21" xfId="5" applyFont="1" applyFill="1" applyBorder="1" applyAlignment="1">
      <alignment horizontal="left" vertical="center" wrapText="1"/>
    </xf>
    <xf numFmtId="3" fontId="71" fillId="2" borderId="22" xfId="4" applyNumberFormat="1" applyFont="1" applyFill="1" applyBorder="1" applyAlignment="1">
      <alignment horizontal="center" vertical="center" wrapText="1"/>
    </xf>
    <xf numFmtId="3" fontId="71" fillId="2" borderId="20" xfId="4" applyNumberFormat="1" applyFont="1" applyFill="1" applyBorder="1" applyAlignment="1">
      <alignment horizontal="center" vertical="center" wrapText="1"/>
    </xf>
    <xf numFmtId="3" fontId="71" fillId="2" borderId="62" xfId="4" applyNumberFormat="1" applyFont="1" applyFill="1" applyBorder="1" applyAlignment="1">
      <alignment horizontal="center" vertical="center" wrapText="1"/>
    </xf>
    <xf numFmtId="3" fontId="71" fillId="2" borderId="31" xfId="0" applyNumberFormat="1" applyFont="1" applyFill="1" applyBorder="1" applyAlignment="1">
      <alignment horizontal="center" vertical="center" wrapText="1"/>
    </xf>
    <xf numFmtId="3" fontId="71" fillId="2" borderId="31" xfId="4" applyNumberFormat="1" applyFont="1" applyFill="1" applyBorder="1" applyAlignment="1">
      <alignment horizontal="center" vertical="center" wrapText="1"/>
    </xf>
    <xf numFmtId="3" fontId="71" fillId="2" borderId="21" xfId="0" applyNumberFormat="1" applyFont="1" applyFill="1" applyBorder="1" applyAlignment="1">
      <alignment horizontal="center" vertical="center" wrapText="1"/>
    </xf>
    <xf numFmtId="3" fontId="71" fillId="2" borderId="20" xfId="0" applyNumberFormat="1" applyFont="1" applyFill="1" applyBorder="1" applyAlignment="1">
      <alignment horizontal="center" vertical="center" wrapText="1"/>
    </xf>
    <xf numFmtId="0" fontId="71" fillId="2" borderId="31" xfId="0" applyFont="1" applyFill="1" applyBorder="1" applyAlignment="1">
      <alignment horizontal="center" vertical="center" wrapText="1"/>
    </xf>
    <xf numFmtId="3" fontId="71" fillId="2" borderId="31" xfId="6" applyNumberFormat="1" applyFont="1" applyFill="1" applyBorder="1" applyAlignment="1">
      <alignment horizontal="center" vertical="center" wrapText="1"/>
    </xf>
    <xf numFmtId="3" fontId="71" fillId="2" borderId="20" xfId="6" applyNumberFormat="1" applyFont="1" applyFill="1" applyBorder="1" applyAlignment="1">
      <alignment horizontal="center" vertical="center" wrapText="1"/>
    </xf>
    <xf numFmtId="3" fontId="71" fillId="3" borderId="31" xfId="4" applyNumberFormat="1" applyFont="1" applyFill="1" applyBorder="1" applyAlignment="1">
      <alignment horizontal="center" vertical="center" wrapText="1"/>
    </xf>
    <xf numFmtId="3" fontId="71" fillId="2" borderId="22" xfId="6" applyNumberFormat="1" applyFont="1" applyFill="1" applyBorder="1" applyAlignment="1">
      <alignment horizontal="center" vertical="center" wrapText="1"/>
    </xf>
    <xf numFmtId="3" fontId="71" fillId="2" borderId="62" xfId="6" applyNumberFormat="1" applyFont="1" applyFill="1" applyBorder="1" applyAlignment="1">
      <alignment horizontal="center" vertical="center" wrapText="1"/>
    </xf>
    <xf numFmtId="3" fontId="71" fillId="2" borderId="21" xfId="6" applyNumberFormat="1" applyFont="1" applyFill="1" applyBorder="1" applyAlignment="1">
      <alignment horizontal="center" vertical="center" wrapText="1"/>
    </xf>
    <xf numFmtId="3" fontId="71" fillId="2" borderId="17" xfId="0" applyNumberFormat="1" applyFont="1" applyFill="1" applyBorder="1" applyAlignment="1">
      <alignment horizontal="center" vertical="center" wrapText="1"/>
    </xf>
    <xf numFmtId="3" fontId="71" fillId="2" borderId="42" xfId="0" applyNumberFormat="1" applyFont="1" applyFill="1" applyBorder="1" applyAlignment="1">
      <alignment horizontal="center" vertical="center" wrapText="1"/>
    </xf>
    <xf numFmtId="3" fontId="71" fillId="2" borderId="59" xfId="0" applyNumberFormat="1" applyFont="1" applyFill="1" applyBorder="1" applyAlignment="1">
      <alignment horizontal="center" vertical="center" wrapText="1"/>
    </xf>
    <xf numFmtId="3" fontId="73" fillId="3" borderId="22" xfId="4" applyNumberFormat="1" applyFont="1" applyFill="1" applyBorder="1" applyAlignment="1">
      <alignment horizontal="center" vertical="center" wrapText="1"/>
    </xf>
    <xf numFmtId="3" fontId="73" fillId="3" borderId="20" xfId="4" applyNumberFormat="1" applyFont="1" applyFill="1" applyBorder="1" applyAlignment="1">
      <alignment horizontal="center" vertical="center" wrapText="1"/>
    </xf>
    <xf numFmtId="3" fontId="73" fillId="3" borderId="62" xfId="4" applyNumberFormat="1" applyFont="1" applyFill="1" applyBorder="1" applyAlignment="1">
      <alignment horizontal="center" vertical="center" wrapText="1"/>
    </xf>
    <xf numFmtId="3" fontId="73" fillId="3" borderId="31" xfId="4" applyNumberFormat="1" applyFont="1" applyFill="1" applyBorder="1" applyAlignment="1">
      <alignment horizontal="center" vertical="center" wrapText="1"/>
    </xf>
    <xf numFmtId="3" fontId="73" fillId="3" borderId="21" xfId="4" applyNumberFormat="1" applyFont="1" applyFill="1" applyBorder="1" applyAlignment="1">
      <alignment horizontal="center" vertical="center" wrapText="1"/>
    </xf>
    <xf numFmtId="0" fontId="71" fillId="2" borderId="22" xfId="4" applyFont="1" applyFill="1" applyBorder="1" applyAlignment="1">
      <alignment horizontal="center" vertical="center" wrapText="1"/>
    </xf>
    <xf numFmtId="3" fontId="71" fillId="2" borderId="62" xfId="0" applyNumberFormat="1" applyFont="1" applyFill="1" applyBorder="1" applyAlignment="1">
      <alignment horizontal="center" vertical="center" wrapText="1"/>
    </xf>
    <xf numFmtId="3" fontId="71" fillId="3" borderId="22" xfId="4" applyNumberFormat="1" applyFont="1" applyFill="1" applyBorder="1" applyAlignment="1">
      <alignment horizontal="center" vertical="center" wrapText="1"/>
    </xf>
    <xf numFmtId="3" fontId="71" fillId="3" borderId="20" xfId="4" applyNumberFormat="1" applyFont="1" applyFill="1" applyBorder="1" applyAlignment="1">
      <alignment horizontal="center" vertical="center" wrapText="1"/>
    </xf>
    <xf numFmtId="166" fontId="71" fillId="2" borderId="10" xfId="4" applyNumberFormat="1" applyFont="1" applyFill="1" applyBorder="1" applyAlignment="1">
      <alignment horizontal="center" vertical="center" wrapText="1"/>
    </xf>
    <xf numFmtId="166" fontId="71" fillId="2" borderId="39" xfId="4" applyNumberFormat="1" applyFont="1" applyFill="1" applyBorder="1" applyAlignment="1">
      <alignment horizontal="center" vertical="center" wrapText="1"/>
    </xf>
    <xf numFmtId="166" fontId="71" fillId="2" borderId="63" xfId="4" applyNumberFormat="1" applyFont="1" applyFill="1" applyBorder="1" applyAlignment="1">
      <alignment horizontal="center" vertical="center" wrapText="1"/>
    </xf>
    <xf numFmtId="3" fontId="71" fillId="2" borderId="39" xfId="6" applyNumberFormat="1" applyFont="1" applyFill="1" applyBorder="1" applyAlignment="1">
      <alignment horizontal="center" vertical="center" wrapText="1"/>
    </xf>
    <xf numFmtId="3" fontId="71" fillId="2" borderId="61" xfId="0" applyNumberFormat="1" applyFont="1" applyFill="1" applyBorder="1" applyAlignment="1">
      <alignment horizontal="center" vertical="center" wrapText="1"/>
    </xf>
    <xf numFmtId="3" fontId="71" fillId="3" borderId="61" xfId="4" applyNumberFormat="1" applyFont="1" applyFill="1" applyBorder="1" applyAlignment="1">
      <alignment horizontal="center" vertical="center" wrapText="1"/>
    </xf>
    <xf numFmtId="3" fontId="71" fillId="2" borderId="61" xfId="6" applyNumberFormat="1" applyFont="1" applyFill="1" applyBorder="1" applyAlignment="1">
      <alignment horizontal="center" vertical="center" wrapText="1"/>
    </xf>
    <xf numFmtId="3" fontId="71" fillId="2" borderId="28" xfId="0" applyNumberFormat="1" applyFont="1" applyFill="1" applyBorder="1" applyAlignment="1">
      <alignment horizontal="center" vertical="center" wrapText="1"/>
    </xf>
    <xf numFmtId="3" fontId="73" fillId="2" borderId="22" xfId="0" applyNumberFormat="1" applyFont="1" applyFill="1" applyBorder="1" applyAlignment="1">
      <alignment horizontal="center" vertical="center" wrapText="1"/>
    </xf>
    <xf numFmtId="3" fontId="73" fillId="2" borderId="20" xfId="0" applyNumberFormat="1" applyFont="1" applyFill="1" applyBorder="1" applyAlignment="1">
      <alignment horizontal="center" vertical="center" wrapText="1"/>
    </xf>
    <xf numFmtId="3" fontId="73" fillId="2" borderId="62" xfId="0" applyNumberFormat="1" applyFont="1" applyFill="1" applyBorder="1" applyAlignment="1">
      <alignment horizontal="center" vertical="center" wrapText="1"/>
    </xf>
    <xf numFmtId="3" fontId="73" fillId="2" borderId="31" xfId="0" applyNumberFormat="1" applyFont="1" applyFill="1" applyBorder="1" applyAlignment="1">
      <alignment horizontal="center" vertical="center" wrapText="1"/>
    </xf>
    <xf numFmtId="3" fontId="73" fillId="2" borderId="21" xfId="0" applyNumberFormat="1" applyFont="1" applyFill="1" applyBorder="1" applyAlignment="1">
      <alignment horizontal="center" vertical="center" wrapText="1"/>
    </xf>
    <xf numFmtId="3" fontId="18" fillId="2" borderId="0" xfId="4" applyNumberFormat="1" applyFill="1" applyBorder="1"/>
    <xf numFmtId="0" fontId="71" fillId="2" borderId="23" xfId="4" applyFont="1" applyFill="1" applyBorder="1" applyAlignment="1">
      <alignment horizontal="center" vertical="center" wrapText="1"/>
    </xf>
    <xf numFmtId="0" fontId="16" fillId="2" borderId="24" xfId="5" applyFont="1" applyFill="1" applyBorder="1" applyAlignment="1">
      <alignment horizontal="left" vertical="center" wrapText="1"/>
    </xf>
    <xf numFmtId="3" fontId="71" fillId="2" borderId="36" xfId="4" applyNumberFormat="1" applyFont="1" applyFill="1" applyBorder="1" applyAlignment="1">
      <alignment horizontal="center" vertical="center" wrapText="1"/>
    </xf>
    <xf numFmtId="3" fontId="71" fillId="2" borderId="27" xfId="4" applyNumberFormat="1" applyFont="1" applyFill="1" applyBorder="1" applyAlignment="1">
      <alignment horizontal="center" vertical="center" wrapText="1"/>
    </xf>
    <xf numFmtId="3" fontId="71" fillId="2" borderId="35" xfId="4" applyNumberFormat="1" applyFont="1" applyFill="1" applyBorder="1" applyAlignment="1">
      <alignment horizontal="center" vertical="center" wrapText="1"/>
    </xf>
    <xf numFmtId="165" fontId="71" fillId="2" borderId="36" xfId="0" applyNumberFormat="1" applyFont="1" applyFill="1" applyBorder="1" applyAlignment="1">
      <alignment horizontal="center" vertical="center" wrapText="1"/>
    </xf>
    <xf numFmtId="3" fontId="71" fillId="2" borderId="27" xfId="0" applyNumberFormat="1" applyFont="1" applyFill="1" applyBorder="1" applyAlignment="1">
      <alignment horizontal="center" vertical="center"/>
    </xf>
    <xf numFmtId="0" fontId="71" fillId="2" borderId="56" xfId="0" applyFont="1" applyFill="1" applyBorder="1" applyAlignment="1">
      <alignment horizontal="center" vertical="center" wrapText="1"/>
    </xf>
    <xf numFmtId="3" fontId="71" fillId="3" borderId="56" xfId="4" applyNumberFormat="1" applyFont="1" applyFill="1" applyBorder="1" applyAlignment="1">
      <alignment horizontal="center" vertical="center" wrapText="1"/>
    </xf>
    <xf numFmtId="3" fontId="71" fillId="2" borderId="56" xfId="0" applyNumberFormat="1" applyFont="1" applyFill="1" applyBorder="1" applyAlignment="1">
      <alignment horizontal="center" vertical="center"/>
    </xf>
    <xf numFmtId="0" fontId="71" fillId="2" borderId="54" xfId="0" applyFont="1" applyFill="1" applyBorder="1" applyAlignment="1">
      <alignment horizontal="center" vertical="center" wrapText="1"/>
    </xf>
    <xf numFmtId="3" fontId="52" fillId="2" borderId="0" xfId="0" applyNumberFormat="1" applyFont="1" applyFill="1" applyAlignment="1">
      <alignment horizontal="center" vertical="center" wrapText="1"/>
    </xf>
    <xf numFmtId="3" fontId="22" fillId="2" borderId="36" xfId="0" applyNumberFormat="1" applyFont="1" applyFill="1" applyBorder="1" applyAlignment="1">
      <alignment horizontal="center" vertical="center" wrapText="1"/>
    </xf>
    <xf numFmtId="3" fontId="22" fillId="2" borderId="35" xfId="0" applyNumberFormat="1" applyFont="1" applyFill="1" applyBorder="1" applyAlignment="1">
      <alignment horizontal="center" vertical="center" wrapText="1"/>
    </xf>
    <xf numFmtId="3" fontId="25" fillId="2" borderId="14" xfId="3" applyNumberFormat="1" applyFont="1" applyFill="1" applyBorder="1" applyAlignment="1">
      <alignment horizontal="center" vertical="center" wrapText="1"/>
    </xf>
    <xf numFmtId="164" fontId="24" fillId="2" borderId="16" xfId="3" applyNumberFormat="1" applyFont="1" applyFill="1" applyBorder="1" applyAlignment="1">
      <alignment horizontal="center" vertical="center" wrapText="1"/>
    </xf>
    <xf numFmtId="3" fontId="25" fillId="2" borderId="14" xfId="0" applyNumberFormat="1" applyFont="1" applyFill="1" applyBorder="1" applyAlignment="1">
      <alignment horizontal="center" vertical="center"/>
    </xf>
    <xf numFmtId="164" fontId="27" fillId="2" borderId="16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/>
    </xf>
    <xf numFmtId="3" fontId="24" fillId="2" borderId="7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27" xfId="0" applyNumberFormat="1" applyFont="1" applyFill="1" applyBorder="1" applyAlignment="1">
      <alignment horizontal="center" vertical="center" wrapText="1"/>
    </xf>
    <xf numFmtId="3" fontId="22" fillId="2" borderId="26" xfId="0" applyNumberFormat="1" applyFont="1" applyFill="1" applyBorder="1" applyAlignment="1">
      <alignment horizontal="center" vertical="center" wrapText="1"/>
    </xf>
    <xf numFmtId="3" fontId="22" fillId="2" borderId="28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>
      <alignment horizontal="center" vertical="center" wrapText="1"/>
    </xf>
    <xf numFmtId="3" fontId="23" fillId="2" borderId="5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3" fontId="24" fillId="2" borderId="0" xfId="0" applyNumberFormat="1" applyFont="1" applyFill="1" applyAlignment="1">
      <alignment horizontal="center" vertical="center" wrapText="1"/>
    </xf>
    <xf numFmtId="3" fontId="19" fillId="2" borderId="33" xfId="0" applyNumberFormat="1" applyFont="1" applyFill="1" applyBorder="1" applyAlignment="1">
      <alignment horizontal="center" vertical="center" wrapText="1"/>
    </xf>
    <xf numFmtId="3" fontId="19" fillId="2" borderId="23" xfId="0" applyNumberFormat="1" applyFont="1" applyFill="1" applyBorder="1" applyAlignment="1">
      <alignment horizontal="center" vertical="center" wrapText="1"/>
    </xf>
    <xf numFmtId="3" fontId="19" fillId="2" borderId="26" xfId="0" applyNumberFormat="1" applyFont="1" applyFill="1" applyBorder="1" applyAlignment="1">
      <alignment horizontal="center" vertical="center" wrapText="1"/>
    </xf>
    <xf numFmtId="3" fontId="19" fillId="2" borderId="24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25" xfId="0" applyNumberFormat="1" applyFont="1" applyFill="1" applyBorder="1" applyAlignment="1">
      <alignment horizontal="center" vertical="center" wrapText="1"/>
    </xf>
    <xf numFmtId="3" fontId="31" fillId="2" borderId="34" xfId="0" applyNumberFormat="1" applyFont="1" applyFill="1" applyBorder="1" applyAlignment="1">
      <alignment horizontal="center"/>
    </xf>
    <xf numFmtId="3" fontId="31" fillId="2" borderId="6" xfId="0" applyNumberFormat="1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7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horizontal="center" vertical="center" wrapText="1"/>
    </xf>
    <xf numFmtId="3" fontId="39" fillId="2" borderId="33" xfId="0" applyNumberFormat="1" applyFont="1" applyFill="1" applyBorder="1" applyAlignment="1">
      <alignment horizontal="center" vertical="center" wrapText="1"/>
    </xf>
    <xf numFmtId="3" fontId="39" fillId="2" borderId="20" xfId="0" applyNumberFormat="1" applyFont="1" applyFill="1" applyBorder="1" applyAlignment="1">
      <alignment horizontal="center" vertical="center" wrapText="1"/>
    </xf>
    <xf numFmtId="3" fontId="39" fillId="2" borderId="39" xfId="0" applyNumberFormat="1" applyFont="1" applyFill="1" applyBorder="1" applyAlignment="1">
      <alignment horizontal="center" vertical="center" wrapText="1"/>
    </xf>
    <xf numFmtId="3" fontId="39" fillId="2" borderId="26" xfId="0" applyNumberFormat="1" applyFont="1" applyFill="1" applyBorder="1" applyAlignment="1">
      <alignment horizontal="center" vertical="center" wrapText="1"/>
    </xf>
    <xf numFmtId="3" fontId="39" fillId="2" borderId="21" xfId="0" applyNumberFormat="1" applyFont="1" applyFill="1" applyBorder="1" applyAlignment="1">
      <alignment horizontal="center" vertical="center" wrapText="1"/>
    </xf>
    <xf numFmtId="3" fontId="39" fillId="2" borderId="28" xfId="0" applyNumberFormat="1" applyFont="1" applyFill="1" applyBorder="1" applyAlignment="1">
      <alignment horizontal="center" vertical="center" wrapText="1"/>
    </xf>
    <xf numFmtId="3" fontId="24" fillId="2" borderId="33" xfId="0" applyNumberFormat="1" applyFont="1" applyFill="1" applyBorder="1" applyAlignment="1">
      <alignment horizontal="center" vertical="center" wrapText="1"/>
    </xf>
    <xf numFmtId="3" fontId="24" fillId="2" borderId="37" xfId="0" applyNumberFormat="1" applyFont="1" applyFill="1" applyBorder="1" applyAlignment="1">
      <alignment horizontal="center" vertical="center" wrapText="1"/>
    </xf>
    <xf numFmtId="3" fontId="24" fillId="2" borderId="26" xfId="0" applyNumberFormat="1" applyFont="1" applyFill="1" applyBorder="1" applyAlignment="1">
      <alignment horizontal="center" vertical="center" wrapText="1"/>
    </xf>
    <xf numFmtId="3" fontId="24" fillId="2" borderId="23" xfId="0" applyNumberFormat="1" applyFont="1" applyFill="1" applyBorder="1" applyAlignment="1">
      <alignment horizontal="center" vertical="center" wrapText="1"/>
    </xf>
    <xf numFmtId="3" fontId="24" fillId="2" borderId="32" xfId="0" applyNumberFormat="1" applyFont="1" applyFill="1" applyBorder="1" applyAlignment="1">
      <alignment horizontal="center" vertical="center" wrapText="1"/>
    </xf>
    <xf numFmtId="3" fontId="24" fillId="2" borderId="24" xfId="0" applyNumberFormat="1" applyFont="1" applyFill="1" applyBorder="1" applyAlignment="1">
      <alignment horizontal="center" vertical="center" wrapText="1"/>
    </xf>
    <xf numFmtId="3" fontId="41" fillId="2" borderId="5" xfId="0" applyNumberFormat="1" applyFont="1" applyFill="1" applyBorder="1" applyAlignment="1">
      <alignment horizontal="center" vertical="center"/>
    </xf>
    <xf numFmtId="3" fontId="41" fillId="2" borderId="34" xfId="0" applyNumberFormat="1" applyFont="1" applyFill="1" applyBorder="1" applyAlignment="1">
      <alignment horizontal="center" vertical="center"/>
    </xf>
    <xf numFmtId="3" fontId="41" fillId="2" borderId="6" xfId="0" applyNumberFormat="1" applyFont="1" applyFill="1" applyBorder="1" applyAlignment="1">
      <alignment horizontal="center" vertical="center"/>
    </xf>
    <xf numFmtId="3" fontId="41" fillId="2" borderId="7" xfId="0" applyNumberFormat="1" applyFont="1" applyFill="1" applyBorder="1" applyAlignment="1">
      <alignment horizontal="center" vertical="center"/>
    </xf>
    <xf numFmtId="3" fontId="24" fillId="2" borderId="14" xfId="0" applyNumberFormat="1" applyFont="1" applyFill="1" applyBorder="1" applyAlignment="1">
      <alignment horizontal="center" vertical="center" wrapText="1"/>
    </xf>
    <xf numFmtId="3" fontId="24" fillId="2" borderId="38" xfId="0" applyNumberFormat="1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 wrapText="1"/>
    </xf>
    <xf numFmtId="3" fontId="39" fillId="2" borderId="14" xfId="0" applyNumberFormat="1" applyFont="1" applyFill="1" applyBorder="1" applyAlignment="1">
      <alignment horizontal="center" vertical="center" wrapText="1"/>
    </xf>
    <xf numFmtId="3" fontId="39" fillId="2" borderId="38" xfId="0" applyNumberFormat="1" applyFont="1" applyFill="1" applyBorder="1" applyAlignment="1">
      <alignment horizontal="center" vertical="center" wrapText="1"/>
    </xf>
    <xf numFmtId="3" fontId="39" fillId="2" borderId="15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3" fontId="24" fillId="2" borderId="7" xfId="0" applyNumberFormat="1" applyFont="1" applyFill="1" applyBorder="1" applyAlignment="1">
      <alignment horizontal="center" vertical="center" wrapText="1"/>
    </xf>
    <xf numFmtId="0" fontId="51" fillId="2" borderId="48" xfId="0" applyFont="1" applyFill="1" applyBorder="1" applyAlignment="1">
      <alignment horizontal="left" vertical="center" wrapText="1"/>
    </xf>
    <xf numFmtId="3" fontId="43" fillId="2" borderId="0" xfId="0" applyNumberFormat="1" applyFont="1" applyFill="1" applyBorder="1" applyAlignment="1">
      <alignment horizontal="center" vertical="center" wrapText="1"/>
    </xf>
    <xf numFmtId="3" fontId="39" fillId="2" borderId="37" xfId="0" applyNumberFormat="1" applyFont="1" applyFill="1" applyBorder="1" applyAlignment="1">
      <alignment horizontal="center" vertical="center" wrapText="1"/>
    </xf>
    <xf numFmtId="3" fontId="39" fillId="2" borderId="23" xfId="0" applyNumberFormat="1" applyFont="1" applyFill="1" applyBorder="1" applyAlignment="1">
      <alignment horizontal="center" vertical="center" wrapText="1"/>
    </xf>
    <xf numFmtId="3" fontId="39" fillId="2" borderId="32" xfId="0" applyNumberFormat="1" applyFont="1" applyFill="1" applyBorder="1" applyAlignment="1">
      <alignment horizontal="center" vertical="center" wrapText="1"/>
    </xf>
    <xf numFmtId="3" fontId="49" fillId="2" borderId="47" xfId="0" applyNumberFormat="1" applyFont="1" applyFill="1" applyBorder="1" applyAlignment="1">
      <alignment horizontal="center" vertical="center"/>
    </xf>
    <xf numFmtId="3" fontId="49" fillId="2" borderId="48" xfId="0" applyNumberFormat="1" applyFont="1" applyFill="1" applyBorder="1" applyAlignment="1">
      <alignment horizontal="center" vertical="center"/>
    </xf>
    <xf numFmtId="3" fontId="49" fillId="2" borderId="49" xfId="0" applyNumberFormat="1" applyFont="1" applyFill="1" applyBorder="1" applyAlignment="1">
      <alignment horizontal="center" vertical="center"/>
    </xf>
    <xf numFmtId="3" fontId="39" fillId="2" borderId="5" xfId="0" applyNumberFormat="1" applyFont="1" applyFill="1" applyBorder="1" applyAlignment="1">
      <alignment horizontal="center" vertical="center" wrapText="1"/>
    </xf>
    <xf numFmtId="3" fontId="39" fillId="2" borderId="7" xfId="0" applyNumberFormat="1" applyFont="1" applyFill="1" applyBorder="1" applyAlignment="1">
      <alignment horizontal="center" vertical="center" wrapText="1"/>
    </xf>
    <xf numFmtId="3" fontId="39" fillId="2" borderId="0" xfId="0" applyNumberFormat="1" applyFont="1" applyFill="1" applyBorder="1" applyAlignment="1">
      <alignment horizontal="center" vertical="center" wrapText="1"/>
    </xf>
    <xf numFmtId="3" fontId="40" fillId="2" borderId="50" xfId="0" applyNumberFormat="1" applyFont="1" applyFill="1" applyBorder="1" applyAlignment="1">
      <alignment horizontal="right" vertical="center" wrapText="1"/>
    </xf>
    <xf numFmtId="3" fontId="24" fillId="2" borderId="39" xfId="0" applyNumberFormat="1" applyFont="1" applyFill="1" applyBorder="1" applyAlignment="1">
      <alignment horizontal="center" vertical="center" wrapText="1"/>
    </xf>
    <xf numFmtId="3" fontId="24" fillId="2" borderId="28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36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10" xfId="0" applyNumberFormat="1" applyFont="1" applyFill="1" applyBorder="1" applyAlignment="1">
      <alignment horizontal="center" vertical="center" wrapText="1"/>
    </xf>
    <xf numFmtId="3" fontId="31" fillId="2" borderId="14" xfId="0" applyNumberFormat="1" applyFont="1" applyFill="1" applyBorder="1" applyAlignment="1">
      <alignment horizontal="center"/>
    </xf>
    <xf numFmtId="3" fontId="31" fillId="2" borderId="38" xfId="0" applyNumberFormat="1" applyFont="1" applyFill="1" applyBorder="1" applyAlignment="1">
      <alignment horizontal="center"/>
    </xf>
    <xf numFmtId="3" fontId="31" fillId="2" borderId="15" xfId="0" applyNumberFormat="1" applyFont="1" applyFill="1" applyBorder="1" applyAlignment="1">
      <alignment horizontal="center"/>
    </xf>
    <xf numFmtId="3" fontId="57" fillId="2" borderId="50" xfId="0" applyNumberFormat="1" applyFont="1" applyFill="1" applyBorder="1" applyAlignment="1">
      <alignment horizontal="center" vertical="center" wrapText="1"/>
    </xf>
    <xf numFmtId="3" fontId="58" fillId="2" borderId="33" xfId="0" applyNumberFormat="1" applyFont="1" applyFill="1" applyBorder="1" applyAlignment="1">
      <alignment horizontal="center" vertical="center" wrapText="1"/>
    </xf>
    <xf numFmtId="3" fontId="58" fillId="2" borderId="39" xfId="0" applyNumberFormat="1" applyFont="1" applyFill="1" applyBorder="1" applyAlignment="1">
      <alignment horizontal="center" vertical="center" wrapText="1"/>
    </xf>
    <xf numFmtId="3" fontId="58" fillId="2" borderId="26" xfId="0" applyNumberFormat="1" applyFont="1" applyFill="1" applyBorder="1" applyAlignment="1">
      <alignment horizontal="center" vertical="center" wrapText="1"/>
    </xf>
    <xf numFmtId="3" fontId="58" fillId="2" borderId="28" xfId="0" applyNumberFormat="1" applyFont="1" applyFill="1" applyBorder="1" applyAlignment="1">
      <alignment horizontal="center" vertical="center" wrapText="1"/>
    </xf>
    <xf numFmtId="3" fontId="58" fillId="2" borderId="3" xfId="0" applyNumberFormat="1" applyFont="1" applyFill="1" applyBorder="1" applyAlignment="1">
      <alignment horizontal="center" vertical="center" wrapText="1"/>
    </xf>
    <xf numFmtId="3" fontId="58" fillId="2" borderId="10" xfId="0" applyNumberFormat="1" applyFont="1" applyFill="1" applyBorder="1" applyAlignment="1">
      <alignment horizontal="center" vertical="center" wrapText="1"/>
    </xf>
    <xf numFmtId="3" fontId="59" fillId="2" borderId="14" xfId="0" applyNumberFormat="1" applyFont="1" applyFill="1" applyBorder="1" applyAlignment="1">
      <alignment horizontal="center" vertical="center" wrapText="1"/>
    </xf>
    <xf numFmtId="3" fontId="59" fillId="2" borderId="38" xfId="0" applyNumberFormat="1" applyFont="1" applyFill="1" applyBorder="1" applyAlignment="1">
      <alignment horizontal="center" vertical="center" wrapText="1"/>
    </xf>
    <xf numFmtId="3" fontId="60" fillId="2" borderId="15" xfId="0" applyNumberFormat="1" applyFont="1" applyFill="1" applyBorder="1" applyAlignment="1">
      <alignment horizontal="center" vertical="center" wrapText="1"/>
    </xf>
    <xf numFmtId="3" fontId="58" fillId="2" borderId="1" xfId="0" applyNumberFormat="1" applyFont="1" applyFill="1" applyBorder="1" applyAlignment="1">
      <alignment horizontal="center" vertical="center" wrapText="1"/>
    </xf>
    <xf numFmtId="3" fontId="58" fillId="2" borderId="27" xfId="0" applyNumberFormat="1" applyFont="1" applyFill="1" applyBorder="1" applyAlignment="1">
      <alignment horizontal="center" vertical="center" wrapText="1"/>
    </xf>
    <xf numFmtId="3" fontId="58" fillId="2" borderId="2" xfId="0" applyNumberFormat="1" applyFont="1" applyFill="1" applyBorder="1" applyAlignment="1">
      <alignment horizontal="center" vertical="center" wrapText="1"/>
    </xf>
    <xf numFmtId="3" fontId="58" fillId="2" borderId="54" xfId="0" applyNumberFormat="1" applyFont="1" applyFill="1" applyBorder="1" applyAlignment="1">
      <alignment horizontal="center" vertical="center" wrapText="1"/>
    </xf>
    <xf numFmtId="3" fontId="59" fillId="2" borderId="15" xfId="0" applyNumberFormat="1" applyFont="1" applyFill="1" applyBorder="1" applyAlignment="1">
      <alignment horizontal="center" vertical="center" wrapText="1"/>
    </xf>
    <xf numFmtId="3" fontId="24" fillId="2" borderId="6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 wrapText="1"/>
    </xf>
    <xf numFmtId="3" fontId="22" fillId="2" borderId="33" xfId="0" applyNumberFormat="1" applyFont="1" applyFill="1" applyBorder="1" applyAlignment="1">
      <alignment horizontal="center" vertical="center" wrapText="1"/>
    </xf>
    <xf numFmtId="3" fontId="22" fillId="2" borderId="23" xfId="0" applyNumberFormat="1" applyFont="1" applyFill="1" applyBorder="1" applyAlignment="1">
      <alignment horizontal="center" vertical="center" wrapText="1"/>
    </xf>
    <xf numFmtId="3" fontId="22" fillId="2" borderId="57" xfId="0" applyNumberFormat="1" applyFont="1" applyFill="1" applyBorder="1" applyAlignment="1">
      <alignment horizontal="center" vertical="center" wrapText="1"/>
    </xf>
    <xf numFmtId="3" fontId="22" fillId="2" borderId="58" xfId="0" applyNumberFormat="1" applyFont="1" applyFill="1" applyBorder="1" applyAlignment="1">
      <alignment horizontal="center" vertical="center" wrapText="1"/>
    </xf>
    <xf numFmtId="3" fontId="22" fillId="2" borderId="25" xfId="0" applyNumberFormat="1" applyFont="1" applyFill="1" applyBorder="1" applyAlignment="1">
      <alignment horizontal="center" vertical="center" wrapText="1"/>
    </xf>
    <xf numFmtId="0" fontId="62" fillId="2" borderId="34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65" fillId="2" borderId="0" xfId="4" applyFont="1" applyFill="1" applyBorder="1" applyAlignment="1">
      <alignment horizontal="center" vertical="center" wrapText="1"/>
    </xf>
    <xf numFmtId="0" fontId="68" fillId="2" borderId="0" xfId="4" applyFont="1" applyFill="1" applyAlignment="1">
      <alignment horizontal="center" vertical="center" wrapText="1"/>
    </xf>
    <xf numFmtId="0" fontId="69" fillId="2" borderId="0" xfId="4" applyFont="1" applyFill="1" applyBorder="1" applyAlignment="1">
      <alignment horizontal="center" vertical="center" wrapText="1"/>
    </xf>
    <xf numFmtId="0" fontId="2" fillId="2" borderId="33" xfId="4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 wrapText="1"/>
    </xf>
    <xf numFmtId="0" fontId="2" fillId="2" borderId="39" xfId="4" applyFont="1" applyFill="1" applyBorder="1" applyAlignment="1">
      <alignment horizontal="center" vertical="center" wrapText="1"/>
    </xf>
    <xf numFmtId="0" fontId="2" fillId="2" borderId="26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 vertical="center" wrapText="1"/>
    </xf>
    <xf numFmtId="0" fontId="2" fillId="2" borderId="28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2" fillId="2" borderId="47" xfId="4" applyFont="1" applyFill="1" applyBorder="1" applyAlignment="1">
      <alignment horizontal="center" vertical="center" wrapText="1"/>
    </xf>
    <xf numFmtId="0" fontId="2" fillId="2" borderId="49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2" fillId="2" borderId="22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2" borderId="37" xfId="4" applyFont="1" applyFill="1" applyBorder="1" applyAlignment="1">
      <alignment horizontal="center" vertical="center" wrapText="1"/>
    </xf>
    <xf numFmtId="0" fontId="2" fillId="2" borderId="31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/>
    </xf>
    <xf numFmtId="3" fontId="24" fillId="2" borderId="15" xfId="0" applyNumberFormat="1" applyFont="1" applyFill="1" applyBorder="1" applyAlignment="1">
      <alignment horizontal="center" vertical="center"/>
    </xf>
    <xf numFmtId="3" fontId="52" fillId="2" borderId="0" xfId="0" applyNumberFormat="1" applyFont="1" applyFill="1" applyAlignment="1">
      <alignment horizontal="center" vertical="center" wrapText="1"/>
    </xf>
    <xf numFmtId="3" fontId="74" fillId="2" borderId="50" xfId="0" applyNumberFormat="1" applyFont="1" applyFill="1" applyBorder="1" applyAlignment="1">
      <alignment horizontal="right" vertical="center" wrapText="1"/>
    </xf>
    <xf numFmtId="3" fontId="22" fillId="2" borderId="47" xfId="0" applyNumberFormat="1" applyFont="1" applyFill="1" applyBorder="1" applyAlignment="1">
      <alignment horizontal="center" vertical="center" wrapText="1"/>
    </xf>
    <xf numFmtId="3" fontId="22" fillId="2" borderId="12" xfId="0" applyNumberFormat="1" applyFont="1" applyFill="1" applyBorder="1" applyAlignment="1">
      <alignment horizontal="center" vertical="center" wrapText="1"/>
    </xf>
    <xf numFmtId="3" fontId="22" fillId="2" borderId="55" xfId="0" applyNumberFormat="1" applyFont="1" applyFill="1" applyBorder="1" applyAlignment="1">
      <alignment horizontal="center" vertical="center" wrapText="1"/>
    </xf>
    <xf numFmtId="3" fontId="76" fillId="2" borderId="5" xfId="0" applyNumberFormat="1" applyFont="1" applyFill="1" applyBorder="1" applyAlignment="1">
      <alignment horizontal="center"/>
    </xf>
    <xf numFmtId="3" fontId="76" fillId="2" borderId="34" xfId="0" applyNumberFormat="1" applyFont="1" applyFill="1" applyBorder="1" applyAlignment="1">
      <alignment horizontal="center"/>
    </xf>
    <xf numFmtId="3" fontId="76" fillId="2" borderId="7" xfId="0" applyNumberFormat="1" applyFont="1" applyFill="1" applyBorder="1" applyAlignment="1">
      <alignment horizontal="center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11" xfId="0" applyNumberFormat="1" applyFont="1" applyFill="1" applyBorder="1" applyAlignment="1">
      <alignment horizontal="center" vertical="center" wrapText="1"/>
    </xf>
    <xf numFmtId="3" fontId="22" fillId="2" borderId="36" xfId="0" applyNumberFormat="1" applyFont="1" applyFill="1" applyBorder="1" applyAlignment="1">
      <alignment horizontal="center" vertical="center" wrapText="1"/>
    </xf>
    <xf numFmtId="3" fontId="22" fillId="2" borderId="14" xfId="0" applyNumberFormat="1" applyFont="1" applyFill="1" applyBorder="1" applyAlignment="1">
      <alignment horizontal="center" vertical="center" wrapText="1"/>
    </xf>
    <xf numFmtId="3" fontId="22" fillId="2" borderId="15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 2 2" xfId="5"/>
    <cellStyle name="Обычный 2 4" xfId="4"/>
    <cellStyle name="Обычный 5 3" xfId="6"/>
    <cellStyle name="Обычный_Лист1_Рес свод" xfId="2"/>
    <cellStyle name="Обычный_Рес свод" xfId="1"/>
  </cellStyles>
  <dxfs count="1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E1E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.1\c\Documents%20and%20Settings\&#1040;&#1076;&#1084;&#1080;&#1085;&#1080;&#1089;&#1090;&#1088;&#1072;&#1090;&#1086;&#1088;\&#1056;&#1072;&#1073;&#1086;&#1095;&#1080;&#1081;%20&#1089;&#1090;&#1086;&#1083;\&#1052;&#1077;&#1073;&#1077;&#1083;&#1100;%202008&#1075;&#1086;&#1076;\&#1088;&#1072;&#1081;&#1086;&#1085;&#1083;&#1072;&#1088;\&#1088;&#1072;&#1081;&#1086;&#1085;&#1083;&#1072;&#1088;\&#1085;&#1091;&#1082;&#1091;&#1089;&#1043;&#1086;&#1088;\&#1055;&#1072;&#1088;&#1072;&#1084;&#1077;&#1090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аму"/>
      <sheetName val="бер"/>
      <sheetName val="эллик"/>
      <sheetName val="кунград"/>
      <sheetName val="ходж"/>
      <sheetName val="турт"/>
      <sheetName val="тахта"/>
      <sheetName val="нукРАЙ"/>
      <sheetName val="кег"/>
      <sheetName val="канлы"/>
      <sheetName val="шом"/>
      <sheetName val="тахиа"/>
      <sheetName val="нукГОР"/>
      <sheetName val="каруз"/>
      <sheetName val="муй"/>
      <sheetName val="ч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view="pageBreakPreview" zoomScale="85" zoomScaleNormal="100" zoomScaleSheetLayoutView="85" workbookViewId="0">
      <selection sqref="A1:L1"/>
    </sheetView>
  </sheetViews>
  <sheetFormatPr defaultColWidth="8.85546875" defaultRowHeight="12.75" x14ac:dyDescent="0.2"/>
  <cols>
    <col min="1" max="1" width="4.42578125" style="1" customWidth="1"/>
    <col min="2" max="2" width="16.42578125" style="28" customWidth="1"/>
    <col min="3" max="4" width="11.28515625" style="28" customWidth="1"/>
    <col min="5" max="5" width="12.7109375" style="29" customWidth="1"/>
    <col min="6" max="6" width="11" style="29" customWidth="1"/>
    <col min="7" max="8" width="12.28515625" style="29" customWidth="1"/>
    <col min="9" max="9" width="12.85546875" style="31" customWidth="1"/>
    <col min="10" max="10" width="12.28515625" style="29" customWidth="1"/>
    <col min="11" max="11" width="11" style="29" customWidth="1"/>
    <col min="12" max="12" width="12.28515625" style="29" customWidth="1"/>
    <col min="13" max="16384" width="8.85546875" style="1"/>
  </cols>
  <sheetData>
    <row r="1" spans="1:12" ht="27" customHeight="1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2.75" customHeight="1" thickBot="1" x14ac:dyDescent="0.25">
      <c r="A3" s="286" t="s">
        <v>2</v>
      </c>
      <c r="B3" s="288" t="s">
        <v>3</v>
      </c>
      <c r="C3" s="281" t="s">
        <v>4</v>
      </c>
      <c r="D3" s="281" t="s">
        <v>5</v>
      </c>
      <c r="E3" s="290" t="s">
        <v>6</v>
      </c>
      <c r="F3" s="290" t="s">
        <v>7</v>
      </c>
      <c r="G3" s="292" t="s">
        <v>8</v>
      </c>
      <c r="H3" s="293"/>
      <c r="I3" s="294"/>
      <c r="J3" s="281" t="s">
        <v>9</v>
      </c>
      <c r="K3" s="281" t="s">
        <v>10</v>
      </c>
      <c r="L3" s="281" t="s">
        <v>11</v>
      </c>
    </row>
    <row r="4" spans="1:12" ht="74.25" customHeight="1" thickBot="1" x14ac:dyDescent="0.25">
      <c r="A4" s="287"/>
      <c r="B4" s="289"/>
      <c r="C4" s="282"/>
      <c r="D4" s="282"/>
      <c r="E4" s="291"/>
      <c r="F4" s="291"/>
      <c r="G4" s="4" t="s">
        <v>12</v>
      </c>
      <c r="H4" s="5" t="s">
        <v>13</v>
      </c>
      <c r="I4" s="6" t="s">
        <v>14</v>
      </c>
      <c r="J4" s="282"/>
      <c r="K4" s="282"/>
      <c r="L4" s="282"/>
    </row>
    <row r="5" spans="1:12" s="12" customFormat="1" ht="27" customHeight="1" thickBot="1" x14ac:dyDescent="0.3">
      <c r="A5" s="283" t="s">
        <v>15</v>
      </c>
      <c r="B5" s="284"/>
      <c r="C5" s="7">
        <f>SUM(C6:C19)</f>
        <v>35648.120999999999</v>
      </c>
      <c r="D5" s="7">
        <f>SUM(D6:D19)</f>
        <v>19494.62</v>
      </c>
      <c r="E5" s="7">
        <f>SUM(E6:E19)</f>
        <v>15071.350347470468</v>
      </c>
      <c r="F5" s="7">
        <f t="shared" ref="F5:J5" si="0">SUM(F6:F19)</f>
        <v>13737.352260359225</v>
      </c>
      <c r="G5" s="8">
        <f t="shared" si="0"/>
        <v>6437.6179999999995</v>
      </c>
      <c r="H5" s="7">
        <f t="shared" si="0"/>
        <v>5445.0243903451919</v>
      </c>
      <c r="I5" s="9">
        <f t="shared" si="0"/>
        <v>1854.7098700140316</v>
      </c>
      <c r="J5" s="10">
        <f t="shared" si="0"/>
        <v>1333.9980871112446</v>
      </c>
      <c r="K5" s="11">
        <v>8.8512180816972297</v>
      </c>
      <c r="L5" s="7">
        <f t="shared" ref="L5" si="1">SUM(L6:L19)</f>
        <v>4423.2696525295323</v>
      </c>
    </row>
    <row r="6" spans="1:12" ht="29.25" customHeight="1" x14ac:dyDescent="0.2">
      <c r="A6" s="13">
        <v>1</v>
      </c>
      <c r="B6" s="14" t="s">
        <v>16</v>
      </c>
      <c r="C6" s="15">
        <v>1962.415</v>
      </c>
      <c r="D6" s="15">
        <v>1074.6099999999999</v>
      </c>
      <c r="E6" s="15">
        <v>792.78796586589567</v>
      </c>
      <c r="F6" s="15">
        <v>720.31392087080508</v>
      </c>
      <c r="G6" s="15">
        <v>311.94600000000003</v>
      </c>
      <c r="H6" s="15">
        <v>266.24509019785614</v>
      </c>
      <c r="I6" s="15">
        <v>142.12283067294888</v>
      </c>
      <c r="J6" s="16">
        <v>72.474044995090665</v>
      </c>
      <c r="K6" s="17">
        <v>9.1416681528374824</v>
      </c>
      <c r="L6" s="15">
        <v>281.82203413410429</v>
      </c>
    </row>
    <row r="7" spans="1:12" ht="29.25" customHeight="1" x14ac:dyDescent="0.2">
      <c r="A7" s="18">
        <v>2</v>
      </c>
      <c r="B7" s="19" t="s">
        <v>17</v>
      </c>
      <c r="C7" s="20">
        <v>3288.15</v>
      </c>
      <c r="D7" s="20">
        <v>1777.867</v>
      </c>
      <c r="E7" s="20">
        <v>1430.092390085762</v>
      </c>
      <c r="F7" s="20">
        <v>1299.2834479545772</v>
      </c>
      <c r="G7" s="20">
        <v>497.85700000000003</v>
      </c>
      <c r="H7" s="20">
        <v>549.70833122014983</v>
      </c>
      <c r="I7" s="20">
        <v>251.71811673442733</v>
      </c>
      <c r="J7" s="21">
        <v>130.80894213118447</v>
      </c>
      <c r="K7" s="22">
        <v>9.1468875044737441</v>
      </c>
      <c r="L7" s="20">
        <v>347.77460991423811</v>
      </c>
    </row>
    <row r="8" spans="1:12" ht="29.25" customHeight="1" x14ac:dyDescent="0.2">
      <c r="A8" s="18">
        <v>3</v>
      </c>
      <c r="B8" s="19" t="s">
        <v>18</v>
      </c>
      <c r="C8" s="20">
        <v>1993.2929999999999</v>
      </c>
      <c r="D8" s="20">
        <v>1073.354</v>
      </c>
      <c r="E8" s="20">
        <v>860.64334728924507</v>
      </c>
      <c r="F8" s="20">
        <v>784.48523079247457</v>
      </c>
      <c r="G8" s="20">
        <v>427.178</v>
      </c>
      <c r="H8" s="20">
        <v>265.35648634506509</v>
      </c>
      <c r="I8" s="20">
        <v>91.950744447409534</v>
      </c>
      <c r="J8" s="21">
        <v>76.158116496770589</v>
      </c>
      <c r="K8" s="22">
        <v>8.8489752156505492</v>
      </c>
      <c r="L8" s="20">
        <v>212.71065271075489</v>
      </c>
    </row>
    <row r="9" spans="1:12" ht="29.25" customHeight="1" x14ac:dyDescent="0.2">
      <c r="A9" s="18">
        <v>4</v>
      </c>
      <c r="B9" s="19" t="s">
        <v>19</v>
      </c>
      <c r="C9" s="20">
        <v>1459.4860000000001</v>
      </c>
      <c r="D9" s="20">
        <v>791.12300000000005</v>
      </c>
      <c r="E9" s="20">
        <v>605.03054429747078</v>
      </c>
      <c r="F9" s="20">
        <v>548.51205256542471</v>
      </c>
      <c r="G9" s="20">
        <v>226.80699999999999</v>
      </c>
      <c r="H9" s="20">
        <v>273.49680698070466</v>
      </c>
      <c r="I9" s="20">
        <v>48.208245584719968</v>
      </c>
      <c r="J9" s="21">
        <v>56.518491732046279</v>
      </c>
      <c r="K9" s="22">
        <v>9.3414278443863576</v>
      </c>
      <c r="L9" s="20">
        <v>186.09245570252918</v>
      </c>
    </row>
    <row r="10" spans="1:12" ht="29.25" customHeight="1" x14ac:dyDescent="0.2">
      <c r="A10" s="18">
        <v>5</v>
      </c>
      <c r="B10" s="19" t="s">
        <v>20</v>
      </c>
      <c r="C10" s="20">
        <v>3445.4580000000001</v>
      </c>
      <c r="D10" s="20">
        <v>1819.2929999999999</v>
      </c>
      <c r="E10" s="20">
        <v>1335.230043123461</v>
      </c>
      <c r="F10" s="20">
        <v>1211.1587203457098</v>
      </c>
      <c r="G10" s="20">
        <v>463.98399999999998</v>
      </c>
      <c r="H10" s="20">
        <v>600.38086604951206</v>
      </c>
      <c r="I10" s="20">
        <v>146.79385429619734</v>
      </c>
      <c r="J10" s="21">
        <v>124.07132277775177</v>
      </c>
      <c r="K10" s="22">
        <v>9.2921308516632593</v>
      </c>
      <c r="L10" s="20">
        <v>484.06295687653892</v>
      </c>
    </row>
    <row r="11" spans="1:12" ht="29.25" customHeight="1" x14ac:dyDescent="0.2">
      <c r="A11" s="18">
        <v>6</v>
      </c>
      <c r="B11" s="19" t="s">
        <v>21</v>
      </c>
      <c r="C11" s="20">
        <v>1044.6679999999999</v>
      </c>
      <c r="D11" s="20">
        <v>570.23900000000003</v>
      </c>
      <c r="E11" s="20">
        <v>450.315261169096</v>
      </c>
      <c r="F11" s="20">
        <v>414.06677499814208</v>
      </c>
      <c r="G11" s="20">
        <v>289.82499999999999</v>
      </c>
      <c r="H11" s="20">
        <v>97.291175330932305</v>
      </c>
      <c r="I11" s="20">
        <v>26.950599667209804</v>
      </c>
      <c r="J11" s="21">
        <v>36.248486170953939</v>
      </c>
      <c r="K11" s="22">
        <v>8.0495797714797916</v>
      </c>
      <c r="L11" s="20">
        <v>119.92373883090401</v>
      </c>
    </row>
    <row r="12" spans="1:12" ht="29.25" customHeight="1" x14ac:dyDescent="0.2">
      <c r="A12" s="18">
        <v>7</v>
      </c>
      <c r="B12" s="19" t="s">
        <v>22</v>
      </c>
      <c r="C12" s="20">
        <v>2964.3530000000001</v>
      </c>
      <c r="D12" s="20">
        <v>1592.829</v>
      </c>
      <c r="E12" s="20">
        <v>1209.8912543249892</v>
      </c>
      <c r="F12" s="20">
        <v>1101.8551073294254</v>
      </c>
      <c r="G12" s="20">
        <v>428.286</v>
      </c>
      <c r="H12" s="20">
        <v>578.8812480586231</v>
      </c>
      <c r="I12" s="20">
        <v>94.687859270802178</v>
      </c>
      <c r="J12" s="21">
        <v>108.0361469955642</v>
      </c>
      <c r="K12" s="22">
        <v>8.9294096977202031</v>
      </c>
      <c r="L12" s="20">
        <v>382.93774567501083</v>
      </c>
    </row>
    <row r="13" spans="1:12" ht="29.25" customHeight="1" x14ac:dyDescent="0.2">
      <c r="A13" s="18">
        <v>8</v>
      </c>
      <c r="B13" s="19" t="s">
        <v>23</v>
      </c>
      <c r="C13" s="20">
        <v>4074.8710000000001</v>
      </c>
      <c r="D13" s="20">
        <v>2160.3530000000001</v>
      </c>
      <c r="E13" s="20">
        <v>1642.9053046250631</v>
      </c>
      <c r="F13" s="20">
        <v>1489.5110788029056</v>
      </c>
      <c r="G13" s="20">
        <v>565.71199999999999</v>
      </c>
      <c r="H13" s="20">
        <v>648.12973816805982</v>
      </c>
      <c r="I13" s="20">
        <v>275.66934063484541</v>
      </c>
      <c r="J13" s="21">
        <v>153.39422582215741</v>
      </c>
      <c r="K13" s="22">
        <v>9.3367661173365306</v>
      </c>
      <c r="L13" s="20">
        <v>517.44769537493698</v>
      </c>
    </row>
    <row r="14" spans="1:12" ht="29.25" customHeight="1" x14ac:dyDescent="0.2">
      <c r="A14" s="18">
        <v>9</v>
      </c>
      <c r="B14" s="19" t="s">
        <v>24</v>
      </c>
      <c r="C14" s="20">
        <v>2774.9789999999998</v>
      </c>
      <c r="D14" s="20">
        <v>1468.972</v>
      </c>
      <c r="E14" s="20">
        <v>1105.2869929018027</v>
      </c>
      <c r="F14" s="20">
        <v>1003.0181918360724</v>
      </c>
      <c r="G14" s="20">
        <v>367.41300000000001</v>
      </c>
      <c r="H14" s="20">
        <v>525.96170109367722</v>
      </c>
      <c r="I14" s="20">
        <v>109.64349074239537</v>
      </c>
      <c r="J14" s="21">
        <v>102.26880106573019</v>
      </c>
      <c r="K14" s="22">
        <v>9.252691990632707</v>
      </c>
      <c r="L14" s="20">
        <v>363.68500709819722</v>
      </c>
    </row>
    <row r="15" spans="1:12" ht="29.25" customHeight="1" x14ac:dyDescent="0.2">
      <c r="A15" s="18">
        <v>10</v>
      </c>
      <c r="B15" s="19" t="s">
        <v>25</v>
      </c>
      <c r="C15" s="20">
        <v>887.62</v>
      </c>
      <c r="D15" s="20">
        <v>487.18400000000003</v>
      </c>
      <c r="E15" s="20">
        <v>373.93617290620779</v>
      </c>
      <c r="F15" s="20">
        <v>339.07549313505172</v>
      </c>
      <c r="G15" s="20">
        <v>162.77199999999999</v>
      </c>
      <c r="H15" s="20">
        <v>136.91288778807649</v>
      </c>
      <c r="I15" s="20">
        <v>39.390605346975285</v>
      </c>
      <c r="J15" s="21">
        <v>34.86067977115605</v>
      </c>
      <c r="K15" s="22">
        <v>9.3226283780520873</v>
      </c>
      <c r="L15" s="20">
        <v>113.24782709379221</v>
      </c>
    </row>
    <row r="16" spans="1:12" ht="29.25" customHeight="1" x14ac:dyDescent="0.2">
      <c r="A16" s="18">
        <v>11</v>
      </c>
      <c r="B16" s="19" t="s">
        <v>26</v>
      </c>
      <c r="C16" s="20">
        <v>2966.1680000000001</v>
      </c>
      <c r="D16" s="20">
        <v>1616.346</v>
      </c>
      <c r="E16" s="20">
        <v>1323.5013367821073</v>
      </c>
      <c r="F16" s="20">
        <v>1206.6519089929584</v>
      </c>
      <c r="G16" s="20">
        <v>632.14599999999996</v>
      </c>
      <c r="H16" s="20">
        <v>406.26222566814039</v>
      </c>
      <c r="I16" s="20">
        <v>168.24368332481771</v>
      </c>
      <c r="J16" s="21">
        <v>116.84942778914916</v>
      </c>
      <c r="K16" s="22">
        <v>8.8288107115366294</v>
      </c>
      <c r="L16" s="20">
        <v>292.84466321789262</v>
      </c>
    </row>
    <row r="17" spans="1:12" ht="29.25" customHeight="1" x14ac:dyDescent="0.2">
      <c r="A17" s="18">
        <v>12</v>
      </c>
      <c r="B17" s="19" t="s">
        <v>27</v>
      </c>
      <c r="C17" s="20">
        <v>3936.4520000000002</v>
      </c>
      <c r="D17" s="20">
        <v>2095.4789999999998</v>
      </c>
      <c r="E17" s="20">
        <v>1663.0708604597176</v>
      </c>
      <c r="F17" s="20">
        <v>1509.5168161939348</v>
      </c>
      <c r="G17" s="20">
        <v>642.44899999999996</v>
      </c>
      <c r="H17" s="20">
        <v>673.50033561766008</v>
      </c>
      <c r="I17" s="20">
        <v>193.56748057627479</v>
      </c>
      <c r="J17" s="21">
        <v>153.55404426578252</v>
      </c>
      <c r="K17" s="22">
        <v>9.2331630549606309</v>
      </c>
      <c r="L17" s="20">
        <v>432.40813954028255</v>
      </c>
    </row>
    <row r="18" spans="1:12" ht="29.25" customHeight="1" x14ac:dyDescent="0.2">
      <c r="A18" s="18">
        <v>13</v>
      </c>
      <c r="B18" s="19" t="s">
        <v>28</v>
      </c>
      <c r="C18" s="20">
        <v>1941.1610000000001</v>
      </c>
      <c r="D18" s="20">
        <v>1050.133</v>
      </c>
      <c r="E18" s="20">
        <v>815.41996376326438</v>
      </c>
      <c r="F18" s="20">
        <v>741.64952309285786</v>
      </c>
      <c r="G18" s="20">
        <v>316.40499999999997</v>
      </c>
      <c r="H18" s="20">
        <v>276.76150437784992</v>
      </c>
      <c r="I18" s="20">
        <v>148.48301871500803</v>
      </c>
      <c r="J18" s="21">
        <v>73.770440670406458</v>
      </c>
      <c r="K18" s="22">
        <v>9.046925995035334</v>
      </c>
      <c r="L18" s="20">
        <v>234.71303623673563</v>
      </c>
    </row>
    <row r="19" spans="1:12" ht="29.25" customHeight="1" thickBot="1" x14ac:dyDescent="0.25">
      <c r="A19" s="23">
        <v>14</v>
      </c>
      <c r="B19" s="24" t="s">
        <v>29</v>
      </c>
      <c r="C19" s="25">
        <v>2909.047</v>
      </c>
      <c r="D19" s="25">
        <v>1916.838</v>
      </c>
      <c r="E19" s="25">
        <v>1463.2389098763852</v>
      </c>
      <c r="F19" s="25">
        <v>1368.2539934488846</v>
      </c>
      <c r="G19" s="25">
        <v>1104.838</v>
      </c>
      <c r="H19" s="25">
        <v>146.13599344888428</v>
      </c>
      <c r="I19" s="25">
        <v>117.28000000000002</v>
      </c>
      <c r="J19" s="26">
        <v>94.984916427500792</v>
      </c>
      <c r="K19" s="27">
        <v>6.491415433691901</v>
      </c>
      <c r="L19" s="25">
        <v>453.59909012361476</v>
      </c>
    </row>
    <row r="20" spans="1:12" x14ac:dyDescent="0.2">
      <c r="I20" s="29"/>
    </row>
    <row r="23" spans="1:12" x14ac:dyDescent="0.2">
      <c r="D23" s="30"/>
      <c r="F23" s="30"/>
      <c r="G23" s="30"/>
      <c r="H23" s="30"/>
      <c r="J23" s="30"/>
      <c r="L23" s="30"/>
    </row>
    <row r="24" spans="1:12" x14ac:dyDescent="0.2">
      <c r="F24" s="28"/>
      <c r="G24" s="28"/>
      <c r="H24" s="28"/>
      <c r="J24" s="28"/>
      <c r="L24" s="28"/>
    </row>
  </sheetData>
  <mergeCells count="12">
    <mergeCell ref="L3:L4"/>
    <mergeCell ref="A5:B5"/>
    <mergeCell ref="A1:L1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conditionalFormatting sqref="K3:L4">
    <cfRule type="cellIs" dxfId="136" priority="1" stopIfTrue="1" operator="lessThan">
      <formula>0</formula>
    </cfRule>
  </conditionalFormatting>
  <printOptions horizontalCentered="1"/>
  <pageMargins left="0.39370078740157483" right="0.31496062992125984" top="0.35433070866141736" bottom="0.35433070866141736" header="0" footer="0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S20"/>
  <sheetViews>
    <sheetView tabSelected="1" view="pageBreakPreview" zoomScale="70" zoomScaleNormal="70" zoomScaleSheetLayoutView="70" zoomScalePageLayoutView="70" workbookViewId="0">
      <pane ySplit="1" topLeftCell="A2" activePane="bottomLeft" state="frozen"/>
      <selection activeCell="F7" sqref="F7"/>
      <selection pane="bottomLeft" sqref="A1:P1"/>
    </sheetView>
  </sheetViews>
  <sheetFormatPr defaultRowHeight="15" x14ac:dyDescent="0.25"/>
  <cols>
    <col min="1" max="1" width="4.5703125" style="198" customWidth="1"/>
    <col min="2" max="2" width="21.28515625" style="198" customWidth="1"/>
    <col min="3" max="4" width="11.140625" style="198" customWidth="1"/>
    <col min="5" max="6" width="13.140625" style="198" customWidth="1"/>
    <col min="7" max="7" width="9.5703125" style="198" customWidth="1"/>
    <col min="8" max="8" width="13.140625" style="198" customWidth="1"/>
    <col min="9" max="9" width="9.5703125" style="198" customWidth="1"/>
    <col min="10" max="10" width="13.140625" style="198" customWidth="1"/>
    <col min="11" max="11" width="9.5703125" style="198" customWidth="1"/>
    <col min="12" max="12" width="13.140625" style="198" customWidth="1"/>
    <col min="13" max="13" width="9.5703125" style="198" customWidth="1"/>
    <col min="14" max="14" width="13.140625" style="198" customWidth="1"/>
    <col min="15" max="15" width="9.5703125" style="198" customWidth="1"/>
    <col min="16" max="16" width="13.140625" style="198" customWidth="1"/>
    <col min="17" max="17" width="12" style="198" customWidth="1"/>
    <col min="18" max="18" width="9.7109375" style="198" bestFit="1" customWidth="1"/>
    <col min="19" max="16384" width="9.140625" style="198"/>
  </cols>
  <sheetData>
    <row r="1" spans="1:19" ht="54.75" customHeight="1" x14ac:dyDescent="0.25">
      <c r="A1" s="390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97"/>
    </row>
    <row r="2" spans="1:19" ht="12.75" customHeight="1" thickBot="1" x14ac:dyDescent="0.3">
      <c r="A2" s="199"/>
      <c r="B2" s="199"/>
      <c r="C2" s="199"/>
      <c r="D2" s="199"/>
      <c r="E2" s="199"/>
      <c r="F2" s="199"/>
      <c r="G2" s="391"/>
      <c r="H2" s="391"/>
      <c r="I2" s="391"/>
      <c r="J2" s="391"/>
      <c r="K2" s="391"/>
      <c r="L2" s="391"/>
      <c r="M2" s="391"/>
      <c r="N2" s="391"/>
      <c r="O2" s="392"/>
      <c r="P2" s="392"/>
      <c r="Q2" s="392"/>
    </row>
    <row r="3" spans="1:19" ht="18.75" customHeight="1" x14ac:dyDescent="0.25">
      <c r="A3" s="393" t="s">
        <v>131</v>
      </c>
      <c r="B3" s="396" t="s">
        <v>132</v>
      </c>
      <c r="C3" s="399" t="s">
        <v>133</v>
      </c>
      <c r="D3" s="401" t="s">
        <v>134</v>
      </c>
      <c r="E3" s="402"/>
      <c r="F3" s="405" t="s">
        <v>135</v>
      </c>
      <c r="G3" s="393" t="s">
        <v>8</v>
      </c>
      <c r="H3" s="408"/>
      <c r="I3" s="408"/>
      <c r="J3" s="408"/>
      <c r="K3" s="408"/>
      <c r="L3" s="408"/>
      <c r="M3" s="408"/>
      <c r="N3" s="408"/>
      <c r="O3" s="408"/>
      <c r="P3" s="396"/>
    </row>
    <row r="4" spans="1:19" ht="62.25" customHeight="1" x14ac:dyDescent="0.25">
      <c r="A4" s="394"/>
      <c r="B4" s="397"/>
      <c r="C4" s="400"/>
      <c r="D4" s="403"/>
      <c r="E4" s="404"/>
      <c r="F4" s="406"/>
      <c r="G4" s="394" t="s">
        <v>136</v>
      </c>
      <c r="H4" s="409"/>
      <c r="I4" s="409" t="s">
        <v>137</v>
      </c>
      <c r="J4" s="409"/>
      <c r="K4" s="409" t="s">
        <v>138</v>
      </c>
      <c r="L4" s="409"/>
      <c r="M4" s="409" t="s">
        <v>139</v>
      </c>
      <c r="N4" s="409"/>
      <c r="O4" s="409" t="s">
        <v>140</v>
      </c>
      <c r="P4" s="397"/>
    </row>
    <row r="5" spans="1:19" ht="42" customHeight="1" thickBot="1" x14ac:dyDescent="0.3">
      <c r="A5" s="395"/>
      <c r="B5" s="398"/>
      <c r="C5" s="400"/>
      <c r="D5" s="200" t="s">
        <v>141</v>
      </c>
      <c r="E5" s="201" t="s">
        <v>142</v>
      </c>
      <c r="F5" s="407"/>
      <c r="G5" s="200" t="s">
        <v>141</v>
      </c>
      <c r="H5" s="201" t="s">
        <v>142</v>
      </c>
      <c r="I5" s="201" t="s">
        <v>141</v>
      </c>
      <c r="J5" s="201" t="s">
        <v>142</v>
      </c>
      <c r="K5" s="201" t="s">
        <v>141</v>
      </c>
      <c r="L5" s="201" t="s">
        <v>142</v>
      </c>
      <c r="M5" s="201" t="s">
        <v>141</v>
      </c>
      <c r="N5" s="201" t="s">
        <v>142</v>
      </c>
      <c r="O5" s="201" t="s">
        <v>141</v>
      </c>
      <c r="P5" s="202" t="s">
        <v>142</v>
      </c>
    </row>
    <row r="6" spans="1:19" ht="39.75" customHeight="1" thickBot="1" x14ac:dyDescent="0.3">
      <c r="A6" s="410" t="s">
        <v>143</v>
      </c>
      <c r="B6" s="411"/>
      <c r="C6" s="203">
        <f>SUM(C7:C20)</f>
        <v>469099.43</v>
      </c>
      <c r="D6" s="204">
        <f t="shared" ref="D6:P6" si="0">SUM(D7:D20)</f>
        <v>123995</v>
      </c>
      <c r="E6" s="205">
        <f t="shared" si="0"/>
        <v>526561</v>
      </c>
      <c r="F6" s="206">
        <f t="shared" ref="F6:F20" si="1">+E6/C6</f>
        <v>1.1224933699024107</v>
      </c>
      <c r="G6" s="204">
        <f t="shared" si="0"/>
        <v>24518.5</v>
      </c>
      <c r="H6" s="207">
        <f>SUM(H7:H20)</f>
        <v>115282.5</v>
      </c>
      <c r="I6" s="207">
        <f t="shared" si="0"/>
        <v>47821.68</v>
      </c>
      <c r="J6" s="207">
        <f t="shared" si="0"/>
        <v>190042.44</v>
      </c>
      <c r="K6" s="207">
        <f t="shared" si="0"/>
        <v>14413.32</v>
      </c>
      <c r="L6" s="207">
        <f t="shared" si="0"/>
        <v>91920.62</v>
      </c>
      <c r="M6" s="207">
        <f t="shared" si="0"/>
        <v>26586.92</v>
      </c>
      <c r="N6" s="207">
        <f t="shared" si="0"/>
        <v>82430.179999999993</v>
      </c>
      <c r="O6" s="207">
        <f t="shared" si="0"/>
        <v>10654.58</v>
      </c>
      <c r="P6" s="208">
        <f t="shared" si="0"/>
        <v>46885.259999999995</v>
      </c>
      <c r="R6" s="209"/>
      <c r="S6" s="210"/>
    </row>
    <row r="7" spans="1:19" ht="37.5" customHeight="1" x14ac:dyDescent="0.25">
      <c r="A7" s="211">
        <v>1</v>
      </c>
      <c r="B7" s="212" t="s">
        <v>16</v>
      </c>
      <c r="C7" s="213">
        <v>18955</v>
      </c>
      <c r="D7" s="214">
        <f>+G7+I7+K7+M7+O7</f>
        <v>4905</v>
      </c>
      <c r="E7" s="215">
        <f>+H7+J7+L7+N7+P7</f>
        <v>19277</v>
      </c>
      <c r="F7" s="216">
        <f t="shared" si="1"/>
        <v>1.0169876022157742</v>
      </c>
      <c r="G7" s="214">
        <v>1379</v>
      </c>
      <c r="H7" s="217">
        <v>4696</v>
      </c>
      <c r="I7" s="218">
        <v>1549</v>
      </c>
      <c r="J7" s="217">
        <v>3977</v>
      </c>
      <c r="K7" s="218">
        <v>952</v>
      </c>
      <c r="L7" s="217">
        <v>5632</v>
      </c>
      <c r="M7" s="218">
        <v>931</v>
      </c>
      <c r="N7" s="217">
        <v>3844</v>
      </c>
      <c r="O7" s="218">
        <v>94</v>
      </c>
      <c r="P7" s="219">
        <v>1128</v>
      </c>
      <c r="R7" s="209"/>
    </row>
    <row r="8" spans="1:19" ht="37.5" customHeight="1" x14ac:dyDescent="0.25">
      <c r="A8" s="220">
        <v>2</v>
      </c>
      <c r="B8" s="221" t="s">
        <v>108</v>
      </c>
      <c r="C8" s="222">
        <v>40531</v>
      </c>
      <c r="D8" s="223">
        <f t="shared" ref="D8:E20" si="2">+G8+I8+K8+M8+O8</f>
        <v>8187</v>
      </c>
      <c r="E8" s="224">
        <f t="shared" si="2"/>
        <v>39610</v>
      </c>
      <c r="F8" s="216">
        <f t="shared" si="1"/>
        <v>0.97727665243887396</v>
      </c>
      <c r="G8" s="223">
        <v>1055</v>
      </c>
      <c r="H8" s="225">
        <v>2240</v>
      </c>
      <c r="I8" s="226">
        <v>3940</v>
      </c>
      <c r="J8" s="225">
        <v>13680</v>
      </c>
      <c r="K8" s="226">
        <v>201</v>
      </c>
      <c r="L8" s="225">
        <v>1180</v>
      </c>
      <c r="M8" s="226">
        <v>1312</v>
      </c>
      <c r="N8" s="225">
        <v>12870</v>
      </c>
      <c r="O8" s="226">
        <v>1679</v>
      </c>
      <c r="P8" s="227">
        <v>9640</v>
      </c>
      <c r="R8" s="209"/>
    </row>
    <row r="9" spans="1:19" ht="37.5" customHeight="1" x14ac:dyDescent="0.25">
      <c r="A9" s="220">
        <v>3</v>
      </c>
      <c r="B9" s="221" t="s">
        <v>39</v>
      </c>
      <c r="C9" s="222">
        <v>50031</v>
      </c>
      <c r="D9" s="223">
        <f t="shared" si="2"/>
        <v>5382</v>
      </c>
      <c r="E9" s="224">
        <f t="shared" si="2"/>
        <v>30906</v>
      </c>
      <c r="F9" s="216">
        <f t="shared" si="1"/>
        <v>0.61773700305810397</v>
      </c>
      <c r="G9" s="228">
        <v>1345.5</v>
      </c>
      <c r="H9" s="225">
        <v>7726.5</v>
      </c>
      <c r="I9" s="226">
        <v>1291.68</v>
      </c>
      <c r="J9" s="225">
        <v>7417.44</v>
      </c>
      <c r="K9" s="225">
        <v>1399.32</v>
      </c>
      <c r="L9" s="225">
        <v>8344.6200000000026</v>
      </c>
      <c r="M9" s="225">
        <v>322.91999999999973</v>
      </c>
      <c r="N9" s="225">
        <v>927.17999999999961</v>
      </c>
      <c r="O9" s="225">
        <v>1022.58</v>
      </c>
      <c r="P9" s="227">
        <v>6490.2599999999993</v>
      </c>
      <c r="R9" s="209"/>
    </row>
    <row r="10" spans="1:19" ht="37.5" customHeight="1" x14ac:dyDescent="0.25">
      <c r="A10" s="220">
        <v>4</v>
      </c>
      <c r="B10" s="221" t="s">
        <v>40</v>
      </c>
      <c r="C10" s="222">
        <v>12822</v>
      </c>
      <c r="D10" s="223">
        <f t="shared" si="2"/>
        <v>2427</v>
      </c>
      <c r="E10" s="224">
        <f t="shared" si="2"/>
        <v>11792</v>
      </c>
      <c r="F10" s="216">
        <f t="shared" si="1"/>
        <v>0.9196693183590704</v>
      </c>
      <c r="G10" s="228">
        <v>626</v>
      </c>
      <c r="H10" s="225">
        <v>3750</v>
      </c>
      <c r="I10" s="226">
        <v>797</v>
      </c>
      <c r="J10" s="225">
        <v>2912</v>
      </c>
      <c r="K10" s="225">
        <v>201</v>
      </c>
      <c r="L10" s="225">
        <v>1470</v>
      </c>
      <c r="M10" s="229">
        <v>470</v>
      </c>
      <c r="N10" s="225">
        <v>2310</v>
      </c>
      <c r="O10" s="230">
        <v>333</v>
      </c>
      <c r="P10" s="227">
        <v>1350</v>
      </c>
      <c r="R10" s="209"/>
    </row>
    <row r="11" spans="1:19" ht="37.5" customHeight="1" x14ac:dyDescent="0.25">
      <c r="A11" s="220">
        <v>5</v>
      </c>
      <c r="B11" s="221" t="s">
        <v>20</v>
      </c>
      <c r="C11" s="222">
        <v>35044</v>
      </c>
      <c r="D11" s="223">
        <f t="shared" si="2"/>
        <v>8653</v>
      </c>
      <c r="E11" s="224">
        <f t="shared" si="2"/>
        <v>38774</v>
      </c>
      <c r="F11" s="216">
        <f t="shared" si="1"/>
        <v>1.10643762127611</v>
      </c>
      <c r="G11" s="231">
        <v>3287</v>
      </c>
      <c r="H11" s="225">
        <v>16868</v>
      </c>
      <c r="I11" s="232">
        <v>3152</v>
      </c>
      <c r="J11" s="225">
        <v>14311</v>
      </c>
      <c r="K11" s="230">
        <v>426</v>
      </c>
      <c r="L11" s="225">
        <v>4580</v>
      </c>
      <c r="M11" s="230">
        <v>1788</v>
      </c>
      <c r="N11" s="225">
        <v>3015</v>
      </c>
      <c r="O11" s="230"/>
      <c r="P11" s="227"/>
      <c r="R11" s="209"/>
    </row>
    <row r="12" spans="1:19" ht="37.5" customHeight="1" x14ac:dyDescent="0.25">
      <c r="A12" s="220">
        <v>6</v>
      </c>
      <c r="B12" s="221" t="s">
        <v>42</v>
      </c>
      <c r="C12" s="233">
        <v>51540</v>
      </c>
      <c r="D12" s="231">
        <f t="shared" si="2"/>
        <v>2121</v>
      </c>
      <c r="E12" s="234">
        <f t="shared" si="2"/>
        <v>21537</v>
      </c>
      <c r="F12" s="216">
        <f t="shared" si="1"/>
        <v>0.41786961583236321</v>
      </c>
      <c r="G12" s="231">
        <v>459</v>
      </c>
      <c r="H12" s="230">
        <v>3964</v>
      </c>
      <c r="I12" s="230">
        <v>535</v>
      </c>
      <c r="J12" s="230">
        <v>5643</v>
      </c>
      <c r="K12" s="230">
        <v>473</v>
      </c>
      <c r="L12" s="230">
        <v>6870</v>
      </c>
      <c r="M12" s="230">
        <v>654</v>
      </c>
      <c r="N12" s="230">
        <v>5060</v>
      </c>
      <c r="O12" s="230"/>
      <c r="P12" s="235"/>
      <c r="R12" s="209"/>
      <c r="S12" s="209"/>
    </row>
    <row r="13" spans="1:19" ht="37.5" customHeight="1" x14ac:dyDescent="0.25">
      <c r="A13" s="220">
        <v>7</v>
      </c>
      <c r="B13" s="221" t="s">
        <v>43</v>
      </c>
      <c r="C13" s="222">
        <v>30672</v>
      </c>
      <c r="D13" s="223">
        <f t="shared" si="2"/>
        <v>8908</v>
      </c>
      <c r="E13" s="224">
        <f t="shared" si="2"/>
        <v>34299</v>
      </c>
      <c r="F13" s="216">
        <f t="shared" si="1"/>
        <v>1.1182511737089202</v>
      </c>
      <c r="G13" s="236">
        <v>1064</v>
      </c>
      <c r="H13" s="237">
        <v>2370</v>
      </c>
      <c r="I13" s="237">
        <v>1396</v>
      </c>
      <c r="J13" s="237">
        <v>12417</v>
      </c>
      <c r="K13" s="237">
        <v>356</v>
      </c>
      <c r="L13" s="237">
        <v>1485</v>
      </c>
      <c r="M13" s="237">
        <v>473</v>
      </c>
      <c r="N13" s="237">
        <v>5081</v>
      </c>
      <c r="O13" s="237">
        <v>5619</v>
      </c>
      <c r="P13" s="238">
        <v>12946</v>
      </c>
      <c r="R13" s="209"/>
    </row>
    <row r="14" spans="1:19" ht="37.5" customHeight="1" x14ac:dyDescent="0.25">
      <c r="A14" s="220">
        <v>8</v>
      </c>
      <c r="B14" s="221" t="s">
        <v>44</v>
      </c>
      <c r="C14" s="239">
        <v>80000</v>
      </c>
      <c r="D14" s="240">
        <f t="shared" si="2"/>
        <v>2330</v>
      </c>
      <c r="E14" s="241">
        <f t="shared" si="2"/>
        <v>117698</v>
      </c>
      <c r="F14" s="216">
        <f t="shared" si="1"/>
        <v>1.471225</v>
      </c>
      <c r="G14" s="240">
        <v>801</v>
      </c>
      <c r="H14" s="242">
        <v>37409</v>
      </c>
      <c r="I14" s="242">
        <v>761</v>
      </c>
      <c r="J14" s="242">
        <v>35951</v>
      </c>
      <c r="K14" s="242">
        <v>387</v>
      </c>
      <c r="L14" s="242">
        <v>26154</v>
      </c>
      <c r="M14" s="242">
        <v>381</v>
      </c>
      <c r="N14" s="242">
        <v>18184</v>
      </c>
      <c r="O14" s="242"/>
      <c r="P14" s="243"/>
      <c r="R14" s="209"/>
    </row>
    <row r="15" spans="1:19" ht="37.5" customHeight="1" x14ac:dyDescent="0.25">
      <c r="A15" s="220">
        <v>9</v>
      </c>
      <c r="B15" s="221" t="s">
        <v>46</v>
      </c>
      <c r="C15" s="244">
        <v>12973</v>
      </c>
      <c r="D15" s="220">
        <f t="shared" si="2"/>
        <v>3585</v>
      </c>
      <c r="E15" s="245">
        <f t="shared" si="2"/>
        <v>15072</v>
      </c>
      <c r="F15" s="216">
        <f t="shared" si="1"/>
        <v>1.1617975795883759</v>
      </c>
      <c r="G15" s="228">
        <v>423</v>
      </c>
      <c r="H15" s="225">
        <v>894</v>
      </c>
      <c r="I15" s="232">
        <v>1920</v>
      </c>
      <c r="J15" s="225">
        <v>9027</v>
      </c>
      <c r="K15" s="225">
        <v>108</v>
      </c>
      <c r="L15" s="225">
        <v>621</v>
      </c>
      <c r="M15" s="225">
        <v>1134</v>
      </c>
      <c r="N15" s="225">
        <v>4530</v>
      </c>
      <c r="O15" s="225"/>
      <c r="P15" s="227"/>
      <c r="R15" s="209"/>
    </row>
    <row r="16" spans="1:19" ht="37.5" customHeight="1" x14ac:dyDescent="0.25">
      <c r="A16" s="220">
        <v>10</v>
      </c>
      <c r="B16" s="221" t="s">
        <v>45</v>
      </c>
      <c r="C16" s="213">
        <v>25232</v>
      </c>
      <c r="D16" s="214">
        <f t="shared" si="2"/>
        <v>12938</v>
      </c>
      <c r="E16" s="215">
        <f t="shared" si="2"/>
        <v>28514</v>
      </c>
      <c r="F16" s="216">
        <f t="shared" si="1"/>
        <v>1.1300729232720355</v>
      </c>
      <c r="G16" s="236">
        <v>3268</v>
      </c>
      <c r="H16" s="217">
        <v>7520</v>
      </c>
      <c r="I16" s="232">
        <v>2160</v>
      </c>
      <c r="J16" s="217">
        <v>5202</v>
      </c>
      <c r="K16" s="217">
        <v>5554</v>
      </c>
      <c r="L16" s="217">
        <v>12066</v>
      </c>
      <c r="M16" s="217">
        <v>1956</v>
      </c>
      <c r="N16" s="217">
        <v>3726</v>
      </c>
      <c r="O16" s="217"/>
      <c r="P16" s="219"/>
      <c r="R16" s="209"/>
      <c r="S16" s="209"/>
    </row>
    <row r="17" spans="1:18" ht="37.5" customHeight="1" x14ac:dyDescent="0.25">
      <c r="A17" s="220">
        <v>11</v>
      </c>
      <c r="B17" s="221" t="s">
        <v>72</v>
      </c>
      <c r="C17" s="246">
        <v>42041.43</v>
      </c>
      <c r="D17" s="247">
        <f t="shared" si="2"/>
        <v>16400</v>
      </c>
      <c r="E17" s="224">
        <f t="shared" si="2"/>
        <v>48209</v>
      </c>
      <c r="F17" s="216">
        <f t="shared" si="1"/>
        <v>1.1467021935267188</v>
      </c>
      <c r="G17" s="228">
        <v>2836</v>
      </c>
      <c r="H17" s="225">
        <v>6937</v>
      </c>
      <c r="I17" s="232">
        <v>10863</v>
      </c>
      <c r="J17" s="225">
        <v>34301</v>
      </c>
      <c r="K17" s="232">
        <v>269</v>
      </c>
      <c r="L17" s="225">
        <v>759</v>
      </c>
      <c r="M17" s="232">
        <v>2432</v>
      </c>
      <c r="N17" s="225">
        <v>6212</v>
      </c>
      <c r="O17" s="225"/>
      <c r="P17" s="227"/>
      <c r="R17" s="209"/>
    </row>
    <row r="18" spans="1:18" ht="37.5" customHeight="1" x14ac:dyDescent="0.25">
      <c r="A18" s="220">
        <v>12</v>
      </c>
      <c r="B18" s="221" t="s">
        <v>47</v>
      </c>
      <c r="C18" s="248">
        <v>37636</v>
      </c>
      <c r="D18" s="249">
        <f t="shared" si="2"/>
        <v>37636</v>
      </c>
      <c r="E18" s="250">
        <f t="shared" si="2"/>
        <v>42698</v>
      </c>
      <c r="F18" s="216">
        <f t="shared" si="1"/>
        <v>1.1344988840471888</v>
      </c>
      <c r="G18" s="251">
        <v>5645</v>
      </c>
      <c r="H18" s="252">
        <v>6185</v>
      </c>
      <c r="I18" s="253">
        <v>15054</v>
      </c>
      <c r="J18" s="252">
        <v>21965</v>
      </c>
      <c r="K18" s="254">
        <v>3764</v>
      </c>
      <c r="L18" s="252">
        <v>1604</v>
      </c>
      <c r="M18" s="254">
        <v>13173</v>
      </c>
      <c r="N18" s="252">
        <v>12944</v>
      </c>
      <c r="O18" s="254"/>
      <c r="P18" s="255"/>
      <c r="R18" s="209"/>
    </row>
    <row r="19" spans="1:18" ht="37.5" customHeight="1" x14ac:dyDescent="0.25">
      <c r="A19" s="220">
        <v>13</v>
      </c>
      <c r="B19" s="221" t="s">
        <v>48</v>
      </c>
      <c r="C19" s="256">
        <v>15705</v>
      </c>
      <c r="D19" s="257">
        <f t="shared" si="2"/>
        <v>8793</v>
      </c>
      <c r="E19" s="258">
        <f t="shared" si="2"/>
        <v>23955</v>
      </c>
      <c r="F19" s="216">
        <f t="shared" si="1"/>
        <v>1.5253104106972302</v>
      </c>
      <c r="G19" s="257">
        <v>1872</v>
      </c>
      <c r="H19" s="259">
        <v>3482</v>
      </c>
      <c r="I19" s="259">
        <v>3952</v>
      </c>
      <c r="J19" s="259">
        <v>11198</v>
      </c>
      <c r="K19" s="259">
        <v>236</v>
      </c>
      <c r="L19" s="259">
        <v>1171</v>
      </c>
      <c r="M19" s="259">
        <v>1560</v>
      </c>
      <c r="N19" s="259">
        <v>3727</v>
      </c>
      <c r="O19" s="259">
        <v>1173</v>
      </c>
      <c r="P19" s="260">
        <v>4377</v>
      </c>
      <c r="R19" s="261"/>
    </row>
    <row r="20" spans="1:18" ht="37.5" customHeight="1" thickBot="1" x14ac:dyDescent="0.3">
      <c r="A20" s="262">
        <v>14</v>
      </c>
      <c r="B20" s="263" t="s">
        <v>55</v>
      </c>
      <c r="C20" s="264">
        <v>15917</v>
      </c>
      <c r="D20" s="265">
        <f t="shared" si="2"/>
        <v>1730</v>
      </c>
      <c r="E20" s="266">
        <f t="shared" si="2"/>
        <v>54220</v>
      </c>
      <c r="F20" s="267">
        <f t="shared" si="1"/>
        <v>3.4064208079411951</v>
      </c>
      <c r="G20" s="268">
        <v>458</v>
      </c>
      <c r="H20" s="269">
        <v>11241</v>
      </c>
      <c r="I20" s="270">
        <v>451</v>
      </c>
      <c r="J20" s="269">
        <v>12041</v>
      </c>
      <c r="K20" s="271">
        <v>87</v>
      </c>
      <c r="L20" s="269">
        <v>19984</v>
      </c>
      <c r="M20" s="271"/>
      <c r="N20" s="269"/>
      <c r="O20" s="271">
        <v>734</v>
      </c>
      <c r="P20" s="272">
        <v>10954</v>
      </c>
    </row>
  </sheetData>
  <mergeCells count="15">
    <mergeCell ref="A6:B6"/>
    <mergeCell ref="A1:P1"/>
    <mergeCell ref="G2:N2"/>
    <mergeCell ref="O2:Q2"/>
    <mergeCell ref="A3:A5"/>
    <mergeCell ref="B3:B5"/>
    <mergeCell ref="C3:C5"/>
    <mergeCell ref="D3:E4"/>
    <mergeCell ref="F3:F5"/>
    <mergeCell ref="G3:P3"/>
    <mergeCell ref="G4:H4"/>
    <mergeCell ref="I4:J4"/>
    <mergeCell ref="K4:L4"/>
    <mergeCell ref="M4:N4"/>
    <mergeCell ref="O4:P4"/>
  </mergeCells>
  <conditionalFormatting sqref="F7:F20">
    <cfRule type="cellIs" dxfId="8" priority="1" operator="lessThan">
      <formula>100%</formula>
    </cfRule>
  </conditionalFormatting>
  <printOptions horizontalCentered="1"/>
  <pageMargins left="0.39370078740157483" right="0.35433070866141736" top="0.35433070866141736" bottom="0.35433070866141736" header="0" footer="0"/>
  <pageSetup paperSize="9" scale="74" orientation="landscape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21"/>
  <sheetViews>
    <sheetView view="pageBreakPreview" zoomScale="55" zoomScaleNormal="85" zoomScaleSheetLayoutView="55" workbookViewId="0">
      <selection activeCell="F7" sqref="F7"/>
    </sheetView>
  </sheetViews>
  <sheetFormatPr defaultRowHeight="15" x14ac:dyDescent="0.25"/>
  <cols>
    <col min="1" max="1" width="7.28515625" style="32" customWidth="1"/>
    <col min="2" max="2" width="31.42578125" style="32" customWidth="1"/>
    <col min="3" max="3" width="18.42578125" style="32" customWidth="1"/>
    <col min="4" max="4" width="19.28515625" style="32" customWidth="1"/>
    <col min="5" max="5" width="19.85546875" style="32" customWidth="1"/>
    <col min="6" max="6" width="9.28515625" style="32" customWidth="1"/>
    <col min="7" max="7" width="19.140625" style="32" customWidth="1"/>
    <col min="8" max="8" width="9.85546875" style="32" customWidth="1"/>
    <col min="9" max="9" width="19.28515625" style="32" customWidth="1"/>
    <col min="10" max="16384" width="9.140625" style="32"/>
  </cols>
  <sheetData>
    <row r="1" spans="1:9" ht="11.25" customHeight="1" x14ac:dyDescent="0.25"/>
    <row r="2" spans="1:9" s="62" customFormat="1" ht="59.25" customHeight="1" x14ac:dyDescent="0.25">
      <c r="A2" s="414" t="s">
        <v>144</v>
      </c>
      <c r="B2" s="414"/>
      <c r="C2" s="414"/>
      <c r="D2" s="414"/>
      <c r="E2" s="414"/>
      <c r="F2" s="414"/>
      <c r="G2" s="414"/>
      <c r="H2" s="414"/>
      <c r="I2" s="414"/>
    </row>
    <row r="3" spans="1:9" s="62" customFormat="1" ht="27.75" thickBot="1" x14ac:dyDescent="0.3">
      <c r="A3" s="273"/>
      <c r="B3" s="273"/>
      <c r="C3" s="273"/>
      <c r="D3" s="273"/>
      <c r="E3" s="273"/>
      <c r="F3" s="273"/>
      <c r="G3" s="415" t="s">
        <v>145</v>
      </c>
      <c r="H3" s="415"/>
      <c r="I3" s="415"/>
    </row>
    <row r="4" spans="1:9" ht="22.5" customHeight="1" thickBot="1" x14ac:dyDescent="0.4">
      <c r="A4" s="416" t="s">
        <v>31</v>
      </c>
      <c r="B4" s="416" t="s">
        <v>3</v>
      </c>
      <c r="C4" s="416" t="s">
        <v>146</v>
      </c>
      <c r="D4" s="416" t="s">
        <v>147</v>
      </c>
      <c r="E4" s="419" t="s">
        <v>8</v>
      </c>
      <c r="F4" s="420"/>
      <c r="G4" s="420"/>
      <c r="H4" s="421"/>
      <c r="I4" s="422" t="s">
        <v>148</v>
      </c>
    </row>
    <row r="5" spans="1:9" ht="138" customHeight="1" thickBot="1" x14ac:dyDescent="0.3">
      <c r="A5" s="417"/>
      <c r="B5" s="417"/>
      <c r="C5" s="417"/>
      <c r="D5" s="417"/>
      <c r="E5" s="425" t="s">
        <v>149</v>
      </c>
      <c r="F5" s="426"/>
      <c r="G5" s="425" t="s">
        <v>92</v>
      </c>
      <c r="H5" s="426"/>
      <c r="I5" s="423"/>
    </row>
    <row r="6" spans="1:9" ht="30.75" customHeight="1" thickBot="1" x14ac:dyDescent="0.3">
      <c r="A6" s="418"/>
      <c r="B6" s="418"/>
      <c r="C6" s="418"/>
      <c r="D6" s="418"/>
      <c r="E6" s="274" t="s">
        <v>71</v>
      </c>
      <c r="F6" s="275" t="s">
        <v>150</v>
      </c>
      <c r="G6" s="274" t="s">
        <v>71</v>
      </c>
      <c r="H6" s="275" t="s">
        <v>150</v>
      </c>
      <c r="I6" s="424"/>
    </row>
    <row r="7" spans="1:9" ht="44.25" customHeight="1" thickBot="1" x14ac:dyDescent="0.3">
      <c r="A7" s="412" t="s">
        <v>15</v>
      </c>
      <c r="B7" s="413"/>
      <c r="C7" s="67">
        <f>SUM(C8:C21)</f>
        <v>687190</v>
      </c>
      <c r="D7" s="276">
        <f>SUM(D8:D21)</f>
        <v>5193722</v>
      </c>
      <c r="E7" s="69">
        <f t="shared" ref="E7" si="0">SUM(E8:E21)</f>
        <v>2817423</v>
      </c>
      <c r="F7" s="277">
        <f t="shared" ref="F7:F21" si="1">+E7/D7*100</f>
        <v>54.246704001484872</v>
      </c>
      <c r="G7" s="69">
        <f>SUM(G8:G21)</f>
        <v>2376299</v>
      </c>
      <c r="H7" s="277">
        <f t="shared" ref="H7:H21" si="2">+G7/D7*100</f>
        <v>45.753295998515128</v>
      </c>
      <c r="I7" s="36">
        <f>SUM(I8:I21)</f>
        <v>5566266</v>
      </c>
    </row>
    <row r="8" spans="1:9" ht="63.75" customHeight="1" thickBot="1" x14ac:dyDescent="0.3">
      <c r="A8" s="70">
        <v>1</v>
      </c>
      <c r="B8" s="71" t="s">
        <v>16</v>
      </c>
      <c r="C8" s="72">
        <v>34299</v>
      </c>
      <c r="D8" s="278">
        <v>263002</v>
      </c>
      <c r="E8" s="73">
        <v>130939</v>
      </c>
      <c r="F8" s="279">
        <f t="shared" si="1"/>
        <v>49.786313412065311</v>
      </c>
      <c r="G8" s="73">
        <v>132063</v>
      </c>
      <c r="H8" s="279">
        <f t="shared" si="2"/>
        <v>50.213686587934689</v>
      </c>
      <c r="I8" s="280">
        <v>284944</v>
      </c>
    </row>
    <row r="9" spans="1:9" ht="63.75" customHeight="1" thickBot="1" x14ac:dyDescent="0.3">
      <c r="A9" s="70">
        <v>2</v>
      </c>
      <c r="B9" s="71" t="s">
        <v>17</v>
      </c>
      <c r="C9" s="72">
        <v>46835</v>
      </c>
      <c r="D9" s="278">
        <v>391543</v>
      </c>
      <c r="E9" s="73">
        <v>189377</v>
      </c>
      <c r="F9" s="279">
        <f t="shared" si="1"/>
        <v>48.366846042452558</v>
      </c>
      <c r="G9" s="73">
        <v>202166</v>
      </c>
      <c r="H9" s="279">
        <f t="shared" si="2"/>
        <v>51.633153957547449</v>
      </c>
      <c r="I9" s="280">
        <v>432329</v>
      </c>
    </row>
    <row r="10" spans="1:9" ht="63.75" customHeight="1" thickBot="1" x14ac:dyDescent="0.3">
      <c r="A10" s="70">
        <v>3</v>
      </c>
      <c r="B10" s="71" t="s">
        <v>18</v>
      </c>
      <c r="C10" s="72">
        <v>44415</v>
      </c>
      <c r="D10" s="278">
        <v>294355</v>
      </c>
      <c r="E10" s="73">
        <v>144738</v>
      </c>
      <c r="F10" s="279">
        <f t="shared" si="1"/>
        <v>49.171238810280101</v>
      </c>
      <c r="G10" s="73">
        <v>149617</v>
      </c>
      <c r="H10" s="279">
        <f t="shared" si="2"/>
        <v>50.828761189719899</v>
      </c>
      <c r="I10" s="280">
        <v>319522</v>
      </c>
    </row>
    <row r="11" spans="1:9" ht="63.75" customHeight="1" thickBot="1" x14ac:dyDescent="0.3">
      <c r="A11" s="70">
        <v>4</v>
      </c>
      <c r="B11" s="71" t="s">
        <v>19</v>
      </c>
      <c r="C11" s="72">
        <v>33987</v>
      </c>
      <c r="D11" s="278">
        <v>184888</v>
      </c>
      <c r="E11" s="73">
        <v>101877</v>
      </c>
      <c r="F11" s="279">
        <f t="shared" si="1"/>
        <v>55.102007701960112</v>
      </c>
      <c r="G11" s="73">
        <v>83011</v>
      </c>
      <c r="H11" s="279">
        <f t="shared" si="2"/>
        <v>44.897992298039895</v>
      </c>
      <c r="I11" s="280">
        <v>201748</v>
      </c>
    </row>
    <row r="12" spans="1:9" ht="63.75" customHeight="1" thickBot="1" x14ac:dyDescent="0.3">
      <c r="A12" s="70">
        <v>5</v>
      </c>
      <c r="B12" s="71" t="s">
        <v>20</v>
      </c>
      <c r="C12" s="72">
        <v>49174</v>
      </c>
      <c r="D12" s="278">
        <v>342616</v>
      </c>
      <c r="E12" s="73">
        <v>179246</v>
      </c>
      <c r="F12" s="279">
        <f t="shared" si="1"/>
        <v>52.316879538608816</v>
      </c>
      <c r="G12" s="73">
        <v>163370</v>
      </c>
      <c r="H12" s="279">
        <f t="shared" si="2"/>
        <v>47.683120461391177</v>
      </c>
      <c r="I12" s="280">
        <v>369534</v>
      </c>
    </row>
    <row r="13" spans="1:9" ht="63.75" customHeight="1" thickBot="1" x14ac:dyDescent="0.3">
      <c r="A13" s="70">
        <v>6</v>
      </c>
      <c r="B13" s="71" t="s">
        <v>21</v>
      </c>
      <c r="C13" s="72">
        <v>31042</v>
      </c>
      <c r="D13" s="278">
        <v>255387</v>
      </c>
      <c r="E13" s="73">
        <v>150233</v>
      </c>
      <c r="F13" s="279">
        <f t="shared" si="1"/>
        <v>58.825625423377069</v>
      </c>
      <c r="G13" s="73">
        <v>105154</v>
      </c>
      <c r="H13" s="279">
        <f t="shared" si="2"/>
        <v>41.174374576622931</v>
      </c>
      <c r="I13" s="280">
        <v>273077</v>
      </c>
    </row>
    <row r="14" spans="1:9" ht="63.75" customHeight="1" thickBot="1" x14ac:dyDescent="0.3">
      <c r="A14" s="70">
        <v>7</v>
      </c>
      <c r="B14" s="71" t="s">
        <v>22</v>
      </c>
      <c r="C14" s="72">
        <v>40550</v>
      </c>
      <c r="D14" s="278">
        <v>324519</v>
      </c>
      <c r="E14" s="73">
        <v>162185</v>
      </c>
      <c r="F14" s="279">
        <f t="shared" si="1"/>
        <v>49.977042946637944</v>
      </c>
      <c r="G14" s="73">
        <v>162334</v>
      </c>
      <c r="H14" s="279">
        <f t="shared" si="2"/>
        <v>50.022957053362049</v>
      </c>
      <c r="I14" s="280">
        <v>355047</v>
      </c>
    </row>
    <row r="15" spans="1:9" ht="63.75" customHeight="1" thickBot="1" x14ac:dyDescent="0.3">
      <c r="A15" s="70">
        <v>8</v>
      </c>
      <c r="B15" s="71" t="s">
        <v>23</v>
      </c>
      <c r="C15" s="72">
        <v>66019</v>
      </c>
      <c r="D15" s="278">
        <v>419095</v>
      </c>
      <c r="E15" s="73">
        <v>229603</v>
      </c>
      <c r="F15" s="279">
        <f t="shared" si="1"/>
        <v>54.785430510981989</v>
      </c>
      <c r="G15" s="73">
        <v>189492</v>
      </c>
      <c r="H15" s="279">
        <f t="shared" si="2"/>
        <v>45.214569489018004</v>
      </c>
      <c r="I15" s="280">
        <v>459811</v>
      </c>
    </row>
    <row r="16" spans="1:9" ht="63.75" customHeight="1" thickBot="1" x14ac:dyDescent="0.3">
      <c r="A16" s="70">
        <v>9</v>
      </c>
      <c r="B16" s="71" t="s">
        <v>25</v>
      </c>
      <c r="C16" s="72">
        <v>23019</v>
      </c>
      <c r="D16" s="278">
        <v>125539</v>
      </c>
      <c r="E16" s="73">
        <v>65496</v>
      </c>
      <c r="F16" s="279">
        <f t="shared" si="1"/>
        <v>52.171835047276147</v>
      </c>
      <c r="G16" s="73">
        <v>60043</v>
      </c>
      <c r="H16" s="279">
        <f t="shared" si="2"/>
        <v>47.828164952723853</v>
      </c>
      <c r="I16" s="280">
        <v>133988</v>
      </c>
    </row>
    <row r="17" spans="1:9" ht="63.75" customHeight="1" thickBot="1" x14ac:dyDescent="0.3">
      <c r="A17" s="70">
        <v>10</v>
      </c>
      <c r="B17" s="71" t="s">
        <v>24</v>
      </c>
      <c r="C17" s="72">
        <v>36944</v>
      </c>
      <c r="D17" s="278">
        <v>265312</v>
      </c>
      <c r="E17" s="73">
        <v>141034</v>
      </c>
      <c r="F17" s="279">
        <f t="shared" si="1"/>
        <v>53.157791581232658</v>
      </c>
      <c r="G17" s="73">
        <v>124278</v>
      </c>
      <c r="H17" s="279">
        <f t="shared" si="2"/>
        <v>46.842208418767342</v>
      </c>
      <c r="I17" s="280">
        <v>286580</v>
      </c>
    </row>
    <row r="18" spans="1:9" ht="63.75" customHeight="1" thickBot="1" x14ac:dyDescent="0.3">
      <c r="A18" s="70">
        <v>11</v>
      </c>
      <c r="B18" s="71" t="s">
        <v>151</v>
      </c>
      <c r="C18" s="72">
        <v>69187</v>
      </c>
      <c r="D18" s="278">
        <v>524431</v>
      </c>
      <c r="E18" s="73">
        <v>302168</v>
      </c>
      <c r="F18" s="279">
        <f t="shared" si="1"/>
        <v>57.618256739208782</v>
      </c>
      <c r="G18" s="73">
        <v>222263</v>
      </c>
      <c r="H18" s="279">
        <f t="shared" si="2"/>
        <v>42.381743260791218</v>
      </c>
      <c r="I18" s="280">
        <v>548181</v>
      </c>
    </row>
    <row r="19" spans="1:9" ht="63.75" customHeight="1" thickBot="1" x14ac:dyDescent="0.3">
      <c r="A19" s="70">
        <v>12</v>
      </c>
      <c r="B19" s="71" t="s">
        <v>27</v>
      </c>
      <c r="C19" s="72">
        <v>56017</v>
      </c>
      <c r="D19" s="278">
        <v>512304</v>
      </c>
      <c r="E19" s="73">
        <v>242815</v>
      </c>
      <c r="F19" s="279">
        <f t="shared" si="1"/>
        <v>47.396662918891906</v>
      </c>
      <c r="G19" s="73">
        <v>269489</v>
      </c>
      <c r="H19" s="279">
        <f t="shared" si="2"/>
        <v>52.603337081108094</v>
      </c>
      <c r="I19" s="280">
        <v>558452</v>
      </c>
    </row>
    <row r="20" spans="1:9" ht="63.75" customHeight="1" thickBot="1" x14ac:dyDescent="0.3">
      <c r="A20" s="70">
        <v>13</v>
      </c>
      <c r="B20" s="71" t="s">
        <v>28</v>
      </c>
      <c r="C20" s="72">
        <v>34244</v>
      </c>
      <c r="D20" s="278">
        <v>239267</v>
      </c>
      <c r="E20" s="73">
        <v>118784</v>
      </c>
      <c r="F20" s="279">
        <f t="shared" si="1"/>
        <v>49.644957307108797</v>
      </c>
      <c r="G20" s="73">
        <v>120483</v>
      </c>
      <c r="H20" s="279">
        <f t="shared" si="2"/>
        <v>50.355042692891203</v>
      </c>
      <c r="I20" s="280">
        <v>259478</v>
      </c>
    </row>
    <row r="21" spans="1:9" ht="63.75" customHeight="1" thickBot="1" x14ac:dyDescent="0.3">
      <c r="A21" s="70">
        <v>14</v>
      </c>
      <c r="B21" s="71" t="s">
        <v>55</v>
      </c>
      <c r="C21" s="72">
        <v>121458</v>
      </c>
      <c r="D21" s="278">
        <v>1051464</v>
      </c>
      <c r="E21" s="73">
        <v>658928</v>
      </c>
      <c r="F21" s="279">
        <f t="shared" si="1"/>
        <v>62.667670980651735</v>
      </c>
      <c r="G21" s="73">
        <v>392536</v>
      </c>
      <c r="H21" s="279">
        <f t="shared" si="2"/>
        <v>37.332329019348258</v>
      </c>
      <c r="I21" s="280">
        <v>1083575</v>
      </c>
    </row>
  </sheetData>
  <mergeCells count="11">
    <mergeCell ref="A7:B7"/>
    <mergeCell ref="A2:I2"/>
    <mergeCell ref="G3:I3"/>
    <mergeCell ref="A4:A6"/>
    <mergeCell ref="B4:B6"/>
    <mergeCell ref="C4:C6"/>
    <mergeCell ref="D4:D6"/>
    <mergeCell ref="E4:H4"/>
    <mergeCell ref="I4:I6"/>
    <mergeCell ref="E5:F5"/>
    <mergeCell ref="G5:H5"/>
  </mergeCells>
  <conditionalFormatting sqref="C21 A4 A9:C20 E6:F6 E5 G5 D9:D21 A7:D8 E7:G21">
    <cfRule type="cellIs" dxfId="7" priority="8" operator="lessThan">
      <formula>0</formula>
    </cfRule>
  </conditionalFormatting>
  <conditionalFormatting sqref="A21:B21">
    <cfRule type="cellIs" dxfId="6" priority="7" operator="lessThan">
      <formula>0</formula>
    </cfRule>
  </conditionalFormatting>
  <conditionalFormatting sqref="A2:A3">
    <cfRule type="cellIs" dxfId="5" priority="6" operator="lessThan">
      <formula>0</formula>
    </cfRule>
  </conditionalFormatting>
  <conditionalFormatting sqref="B4:D4">
    <cfRule type="cellIs" dxfId="4" priority="4" operator="lessThan">
      <formula>0</formula>
    </cfRule>
  </conditionalFormatting>
  <conditionalFormatting sqref="H7:H21">
    <cfRule type="cellIs" dxfId="3" priority="5" operator="lessThan">
      <formula>0</formula>
    </cfRule>
  </conditionalFormatting>
  <conditionalFormatting sqref="G6:H6">
    <cfRule type="cellIs" dxfId="2" priority="3" operator="lessThan">
      <formula>0</formula>
    </cfRule>
  </conditionalFormatting>
  <conditionalFormatting sqref="I4">
    <cfRule type="cellIs" dxfId="1" priority="1" operator="lessThan">
      <formula>0</formula>
    </cfRule>
  </conditionalFormatting>
  <conditionalFormatting sqref="I7:I21">
    <cfRule type="cellIs" dxfId="0" priority="2" operator="lessThan">
      <formula>0</formula>
    </cfRule>
  </conditionalFormatting>
  <printOptions horizontalCentered="1"/>
  <pageMargins left="0.39370078740157483" right="0.35433070866141736" top="0.35433070866141736" bottom="0.35433070866141736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21"/>
  <sheetViews>
    <sheetView view="pageBreakPreview" zoomScale="70" zoomScaleNormal="55" zoomScaleSheetLayoutView="70" workbookViewId="0">
      <selection sqref="A1:H1"/>
    </sheetView>
  </sheetViews>
  <sheetFormatPr defaultRowHeight="15" x14ac:dyDescent="0.25"/>
  <cols>
    <col min="1" max="1" width="8.42578125" style="32" customWidth="1"/>
    <col min="2" max="2" width="33.85546875" style="32" customWidth="1"/>
    <col min="3" max="3" width="31.5703125" style="32" customWidth="1"/>
    <col min="4" max="8" width="28.7109375" style="32" customWidth="1"/>
    <col min="9" max="16384" width="9.140625" style="32"/>
  </cols>
  <sheetData>
    <row r="1" spans="1:9" ht="77.25" customHeight="1" thickBot="1" x14ac:dyDescent="0.3">
      <c r="A1" s="297" t="s">
        <v>30</v>
      </c>
      <c r="B1" s="297"/>
      <c r="C1" s="297"/>
      <c r="D1" s="297"/>
      <c r="E1" s="297"/>
      <c r="F1" s="297"/>
      <c r="G1" s="297"/>
      <c r="H1" s="297"/>
    </row>
    <row r="2" spans="1:9" ht="16.5" customHeight="1" thickBot="1" x14ac:dyDescent="0.35">
      <c r="A2" s="298" t="s">
        <v>31</v>
      </c>
      <c r="B2" s="300" t="s">
        <v>3</v>
      </c>
      <c r="C2" s="302" t="s">
        <v>32</v>
      </c>
      <c r="D2" s="304" t="s">
        <v>8</v>
      </c>
      <c r="E2" s="305"/>
      <c r="F2" s="305"/>
      <c r="G2" s="305"/>
      <c r="H2" s="306"/>
    </row>
    <row r="3" spans="1:9" ht="81" customHeight="1" thickBot="1" x14ac:dyDescent="0.3">
      <c r="A3" s="299"/>
      <c r="B3" s="301"/>
      <c r="C3" s="303"/>
      <c r="D3" s="33" t="s">
        <v>33</v>
      </c>
      <c r="E3" s="34" t="s">
        <v>34</v>
      </c>
      <c r="F3" s="34" t="s">
        <v>35</v>
      </c>
      <c r="G3" s="34" t="s">
        <v>36</v>
      </c>
      <c r="H3" s="35" t="s">
        <v>37</v>
      </c>
    </row>
    <row r="4" spans="1:9" ht="45" customHeight="1" thickBot="1" x14ac:dyDescent="0.3">
      <c r="A4" s="295" t="s">
        <v>15</v>
      </c>
      <c r="B4" s="296"/>
      <c r="C4" s="36">
        <f>SUM(C5:C18)</f>
        <v>792897</v>
      </c>
      <c r="D4" s="37">
        <f t="shared" ref="D4:H4" si="0">SUM(D5:D18)</f>
        <v>407005</v>
      </c>
      <c r="E4" s="38">
        <f t="shared" si="0"/>
        <v>166004</v>
      </c>
      <c r="F4" s="38">
        <f t="shared" si="0"/>
        <v>48954</v>
      </c>
      <c r="G4" s="38">
        <f>SUM(G5:G18)</f>
        <v>26634</v>
      </c>
      <c r="H4" s="39">
        <f t="shared" si="0"/>
        <v>144300</v>
      </c>
      <c r="I4" s="40"/>
    </row>
    <row r="5" spans="1:9" ht="50.25" customHeight="1" x14ac:dyDescent="0.25">
      <c r="A5" s="41">
        <v>1</v>
      </c>
      <c r="B5" s="42" t="s">
        <v>16</v>
      </c>
      <c r="C5" s="43">
        <f>+D5+E5+F5+G5+H5</f>
        <v>67208</v>
      </c>
      <c r="D5" s="44">
        <v>34705</v>
      </c>
      <c r="E5" s="45">
        <v>15232</v>
      </c>
      <c r="F5" s="45">
        <v>3338</v>
      </c>
      <c r="G5" s="45">
        <v>2331</v>
      </c>
      <c r="H5" s="46">
        <v>11602</v>
      </c>
    </row>
    <row r="6" spans="1:9" ht="46.5" customHeight="1" x14ac:dyDescent="0.25">
      <c r="A6" s="47">
        <v>2</v>
      </c>
      <c r="B6" s="48" t="s">
        <v>38</v>
      </c>
      <c r="C6" s="49">
        <f t="shared" ref="C6:C18" si="1">+D6+E6+F6+G6+H6</f>
        <v>55506</v>
      </c>
      <c r="D6" s="50">
        <v>23666</v>
      </c>
      <c r="E6" s="51">
        <v>18390</v>
      </c>
      <c r="F6" s="51">
        <v>3248</v>
      </c>
      <c r="G6" s="51">
        <v>938</v>
      </c>
      <c r="H6" s="52">
        <v>9264</v>
      </c>
    </row>
    <row r="7" spans="1:9" ht="46.5" customHeight="1" x14ac:dyDescent="0.25">
      <c r="A7" s="47">
        <v>3</v>
      </c>
      <c r="B7" s="48" t="s">
        <v>39</v>
      </c>
      <c r="C7" s="49">
        <f t="shared" si="1"/>
        <v>59331</v>
      </c>
      <c r="D7" s="50">
        <v>32010</v>
      </c>
      <c r="E7" s="51">
        <v>8051</v>
      </c>
      <c r="F7" s="51">
        <v>6429</v>
      </c>
      <c r="G7" s="51">
        <v>5023</v>
      </c>
      <c r="H7" s="52">
        <v>7818</v>
      </c>
    </row>
    <row r="8" spans="1:9" ht="46.5" customHeight="1" x14ac:dyDescent="0.25">
      <c r="A8" s="47">
        <v>4</v>
      </c>
      <c r="B8" s="48" t="s">
        <v>40</v>
      </c>
      <c r="C8" s="49">
        <f t="shared" si="1"/>
        <v>39577</v>
      </c>
      <c r="D8" s="50">
        <v>18597</v>
      </c>
      <c r="E8" s="51">
        <v>8106</v>
      </c>
      <c r="F8" s="51">
        <v>996</v>
      </c>
      <c r="G8" s="51">
        <v>1579</v>
      </c>
      <c r="H8" s="52">
        <v>10299</v>
      </c>
    </row>
    <row r="9" spans="1:9" ht="46.5" customHeight="1" x14ac:dyDescent="0.25">
      <c r="A9" s="47">
        <v>5</v>
      </c>
      <c r="B9" s="48" t="s">
        <v>41</v>
      </c>
      <c r="C9" s="49">
        <f t="shared" si="1"/>
        <v>63025</v>
      </c>
      <c r="D9" s="50">
        <v>28321</v>
      </c>
      <c r="E9" s="51">
        <v>14301</v>
      </c>
      <c r="F9" s="51">
        <v>4393</v>
      </c>
      <c r="G9" s="51">
        <v>4058</v>
      </c>
      <c r="H9" s="52">
        <v>11952</v>
      </c>
    </row>
    <row r="10" spans="1:9" ht="46.5" customHeight="1" x14ac:dyDescent="0.25">
      <c r="A10" s="47">
        <v>6</v>
      </c>
      <c r="B10" s="48" t="s">
        <v>42</v>
      </c>
      <c r="C10" s="49">
        <f t="shared" si="1"/>
        <v>38118</v>
      </c>
      <c r="D10" s="50">
        <v>21790</v>
      </c>
      <c r="E10" s="51">
        <v>5761</v>
      </c>
      <c r="F10" s="51">
        <v>3547</v>
      </c>
      <c r="G10" s="51">
        <v>1192</v>
      </c>
      <c r="H10" s="52">
        <v>5828</v>
      </c>
    </row>
    <row r="11" spans="1:9" ht="46.5" customHeight="1" x14ac:dyDescent="0.25">
      <c r="A11" s="47">
        <v>7</v>
      </c>
      <c r="B11" s="48" t="s">
        <v>43</v>
      </c>
      <c r="C11" s="49">
        <f t="shared" si="1"/>
        <v>81371</v>
      </c>
      <c r="D11" s="50">
        <v>48702</v>
      </c>
      <c r="E11" s="51">
        <v>14023</v>
      </c>
      <c r="F11" s="51">
        <v>2342</v>
      </c>
      <c r="G11" s="51">
        <v>2002</v>
      </c>
      <c r="H11" s="52">
        <v>14302</v>
      </c>
    </row>
    <row r="12" spans="1:9" ht="46.5" customHeight="1" x14ac:dyDescent="0.25">
      <c r="A12" s="47">
        <v>8</v>
      </c>
      <c r="B12" s="48" t="s">
        <v>44</v>
      </c>
      <c r="C12" s="49">
        <f t="shared" si="1"/>
        <v>70517</v>
      </c>
      <c r="D12" s="50">
        <v>39482</v>
      </c>
      <c r="E12" s="51">
        <v>12888</v>
      </c>
      <c r="F12" s="51">
        <v>4231</v>
      </c>
      <c r="G12" s="51">
        <v>2697</v>
      </c>
      <c r="H12" s="52">
        <v>11219</v>
      </c>
    </row>
    <row r="13" spans="1:9" ht="46.5" customHeight="1" x14ac:dyDescent="0.25">
      <c r="A13" s="47">
        <v>9</v>
      </c>
      <c r="B13" s="48" t="s">
        <v>45</v>
      </c>
      <c r="C13" s="49">
        <f t="shared" si="1"/>
        <v>46590</v>
      </c>
      <c r="D13" s="50">
        <v>18802</v>
      </c>
      <c r="E13" s="51">
        <v>14028</v>
      </c>
      <c r="F13" s="51">
        <v>1693</v>
      </c>
      <c r="G13" s="51">
        <v>1146</v>
      </c>
      <c r="H13" s="52">
        <v>10921</v>
      </c>
    </row>
    <row r="14" spans="1:9" ht="46.5" customHeight="1" x14ac:dyDescent="0.25">
      <c r="A14" s="47">
        <v>10</v>
      </c>
      <c r="B14" s="48" t="s">
        <v>46</v>
      </c>
      <c r="C14" s="49">
        <f t="shared" si="1"/>
        <v>41180</v>
      </c>
      <c r="D14" s="50">
        <v>15893</v>
      </c>
      <c r="E14" s="51">
        <v>12326</v>
      </c>
      <c r="F14" s="51">
        <v>5642</v>
      </c>
      <c r="G14" s="51">
        <v>1042</v>
      </c>
      <c r="H14" s="52">
        <v>6277</v>
      </c>
    </row>
    <row r="15" spans="1:9" ht="46.5" customHeight="1" x14ac:dyDescent="0.25">
      <c r="A15" s="47">
        <v>11</v>
      </c>
      <c r="B15" s="48" t="s">
        <v>26</v>
      </c>
      <c r="C15" s="49">
        <f t="shared" si="1"/>
        <v>66314</v>
      </c>
      <c r="D15" s="50">
        <v>38619</v>
      </c>
      <c r="E15" s="51">
        <v>11768</v>
      </c>
      <c r="F15" s="51">
        <v>4680</v>
      </c>
      <c r="G15" s="51">
        <v>1383</v>
      </c>
      <c r="H15" s="52">
        <v>9864</v>
      </c>
    </row>
    <row r="16" spans="1:9" ht="46.5" customHeight="1" x14ac:dyDescent="0.25">
      <c r="A16" s="47">
        <v>12</v>
      </c>
      <c r="B16" s="48" t="s">
        <v>47</v>
      </c>
      <c r="C16" s="49">
        <f t="shared" si="1"/>
        <v>82151</v>
      </c>
      <c r="D16" s="50">
        <v>44412</v>
      </c>
      <c r="E16" s="51">
        <v>18407</v>
      </c>
      <c r="F16" s="51">
        <v>3190</v>
      </c>
      <c r="G16" s="51">
        <v>1445</v>
      </c>
      <c r="H16" s="52">
        <v>14697</v>
      </c>
    </row>
    <row r="17" spans="1:8" ht="46.5" customHeight="1" x14ac:dyDescent="0.25">
      <c r="A17" s="47">
        <v>13</v>
      </c>
      <c r="B17" s="48" t="s">
        <v>48</v>
      </c>
      <c r="C17" s="49">
        <f t="shared" si="1"/>
        <v>50076</v>
      </c>
      <c r="D17" s="50">
        <v>25836</v>
      </c>
      <c r="E17" s="51">
        <v>8565</v>
      </c>
      <c r="F17" s="51">
        <v>4549</v>
      </c>
      <c r="G17" s="51">
        <v>1132</v>
      </c>
      <c r="H17" s="52">
        <v>9994</v>
      </c>
    </row>
    <row r="18" spans="1:8" ht="46.5" customHeight="1" thickBot="1" x14ac:dyDescent="0.3">
      <c r="A18" s="53">
        <v>14</v>
      </c>
      <c r="B18" s="54" t="s">
        <v>29</v>
      </c>
      <c r="C18" s="55">
        <f t="shared" si="1"/>
        <v>31933</v>
      </c>
      <c r="D18" s="56">
        <v>16170</v>
      </c>
      <c r="E18" s="57">
        <v>4158</v>
      </c>
      <c r="F18" s="57">
        <v>676</v>
      </c>
      <c r="G18" s="57">
        <v>666</v>
      </c>
      <c r="H18" s="58">
        <v>10263</v>
      </c>
    </row>
    <row r="20" spans="1:8" x14ac:dyDescent="0.25">
      <c r="D20" s="59"/>
    </row>
    <row r="21" spans="1:8" s="60" customFormat="1" ht="23.25" x14ac:dyDescent="0.35">
      <c r="E21" s="61"/>
    </row>
  </sheetData>
  <mergeCells count="6">
    <mergeCell ref="A4:B4"/>
    <mergeCell ref="A1:H1"/>
    <mergeCell ref="A2:A3"/>
    <mergeCell ref="B2:B3"/>
    <mergeCell ref="C2:C3"/>
    <mergeCell ref="D2:H2"/>
  </mergeCells>
  <conditionalFormatting sqref="D3:F3 C6:F18 A3:B3 A6:B17 A1 A2:C2 A4:F5 I4">
    <cfRule type="cellIs" dxfId="135" priority="8" operator="lessThan">
      <formula>0</formula>
    </cfRule>
  </conditionalFormatting>
  <conditionalFormatting sqref="F3:F4 I4">
    <cfRule type="cellIs" dxfId="134" priority="7" stopIfTrue="1" operator="lessThan">
      <formula>100</formula>
    </cfRule>
  </conditionalFormatting>
  <conditionalFormatting sqref="G4:H17 H3">
    <cfRule type="cellIs" dxfId="133" priority="6" operator="lessThan">
      <formula>0</formula>
    </cfRule>
  </conditionalFormatting>
  <conditionalFormatting sqref="G4:H4 H3">
    <cfRule type="cellIs" dxfId="132" priority="5" stopIfTrue="1" operator="lessThan">
      <formula>100</formula>
    </cfRule>
  </conditionalFormatting>
  <conditionalFormatting sqref="A18:B18">
    <cfRule type="cellIs" dxfId="131" priority="4" operator="lessThan">
      <formula>0</formula>
    </cfRule>
  </conditionalFormatting>
  <conditionalFormatting sqref="G18:H18">
    <cfRule type="cellIs" dxfId="130" priority="3" operator="lessThan">
      <formula>0</formula>
    </cfRule>
  </conditionalFormatting>
  <conditionalFormatting sqref="G3">
    <cfRule type="cellIs" dxfId="129" priority="2" operator="lessThan">
      <formula>0</formula>
    </cfRule>
  </conditionalFormatting>
  <conditionalFormatting sqref="G3">
    <cfRule type="cellIs" dxfId="128" priority="1" stopIfTrue="1" operator="lessThan">
      <formula>100</formula>
    </cfRule>
  </conditionalFormatting>
  <printOptions horizontalCentered="1"/>
  <pageMargins left="0.39370078740157483" right="0.35433070866141736" top="0.35433070866141736" bottom="0.35433070866141736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20"/>
  <sheetViews>
    <sheetView view="pageBreakPreview" zoomScale="55" zoomScaleNormal="85" zoomScaleSheetLayoutView="55" workbookViewId="0">
      <selection activeCell="A2" sqref="A2:H2"/>
    </sheetView>
  </sheetViews>
  <sheetFormatPr defaultRowHeight="15" x14ac:dyDescent="0.25"/>
  <cols>
    <col min="1" max="1" width="8" style="32" customWidth="1"/>
    <col min="2" max="2" width="35.7109375" style="32" customWidth="1"/>
    <col min="3" max="3" width="35.28515625" style="32" customWidth="1"/>
    <col min="4" max="8" width="33" style="32" customWidth="1"/>
    <col min="9" max="9" width="11.28515625" style="32" bestFit="1" customWidth="1"/>
    <col min="10" max="16384" width="9.140625" style="32"/>
  </cols>
  <sheetData>
    <row r="1" spans="1:9" ht="11.25" customHeight="1" x14ac:dyDescent="0.25"/>
    <row r="2" spans="1:9" s="62" customFormat="1" ht="70.5" customHeight="1" x14ac:dyDescent="0.25">
      <c r="A2" s="307" t="s">
        <v>49</v>
      </c>
      <c r="B2" s="307"/>
      <c r="C2" s="307"/>
      <c r="D2" s="307"/>
      <c r="E2" s="307"/>
      <c r="F2" s="307"/>
      <c r="G2" s="307"/>
      <c r="H2" s="307"/>
    </row>
    <row r="3" spans="1:9" s="62" customFormat="1" ht="9.75" customHeight="1" thickBot="1" x14ac:dyDescent="0.3">
      <c r="A3" s="63"/>
      <c r="B3" s="63"/>
      <c r="C3" s="63"/>
      <c r="D3" s="63"/>
      <c r="E3" s="63"/>
      <c r="F3" s="63"/>
      <c r="G3" s="63"/>
      <c r="H3" s="64"/>
    </row>
    <row r="4" spans="1:9" ht="22.5" customHeight="1" thickBot="1" x14ac:dyDescent="0.45">
      <c r="A4" s="308" t="s">
        <v>31</v>
      </c>
      <c r="B4" s="310" t="s">
        <v>3</v>
      </c>
      <c r="C4" s="312" t="s">
        <v>32</v>
      </c>
      <c r="D4" s="314" t="s">
        <v>8</v>
      </c>
      <c r="E4" s="315"/>
      <c r="F4" s="315"/>
      <c r="G4" s="315"/>
      <c r="H4" s="316"/>
    </row>
    <row r="5" spans="1:9" ht="104.25" customHeight="1" thickBot="1" x14ac:dyDescent="0.3">
      <c r="A5" s="309"/>
      <c r="B5" s="311"/>
      <c r="C5" s="313"/>
      <c r="D5" s="65" t="s">
        <v>50</v>
      </c>
      <c r="E5" s="66" t="s">
        <v>51</v>
      </c>
      <c r="F5" s="66" t="s">
        <v>52</v>
      </c>
      <c r="G5" s="66" t="s">
        <v>53</v>
      </c>
      <c r="H5" s="66" t="s">
        <v>54</v>
      </c>
    </row>
    <row r="6" spans="1:9" ht="44.25" customHeight="1" thickBot="1" x14ac:dyDescent="0.3">
      <c r="A6" s="295" t="s">
        <v>15</v>
      </c>
      <c r="B6" s="296"/>
      <c r="C6" s="67">
        <f>SUM(C7:C20)</f>
        <v>459280</v>
      </c>
      <c r="D6" s="68">
        <f>SUM(D7:D20)</f>
        <v>208316</v>
      </c>
      <c r="E6" s="69">
        <f t="shared" ref="E6:H6" si="0">SUM(E7:E20)</f>
        <v>97641</v>
      </c>
      <c r="F6" s="69">
        <f t="shared" si="0"/>
        <v>26255</v>
      </c>
      <c r="G6" s="69">
        <f>SUM(G7:G20)</f>
        <v>16474</v>
      </c>
      <c r="H6" s="69">
        <f t="shared" si="0"/>
        <v>110594</v>
      </c>
    </row>
    <row r="7" spans="1:9" ht="51" customHeight="1" thickBot="1" x14ac:dyDescent="0.4">
      <c r="A7" s="70">
        <v>1</v>
      </c>
      <c r="B7" s="71" t="s">
        <v>16</v>
      </c>
      <c r="C7" s="72">
        <f>+D7+E7+F7+G7+H7</f>
        <v>36624</v>
      </c>
      <c r="D7" s="73">
        <v>15672</v>
      </c>
      <c r="E7" s="73">
        <v>8347</v>
      </c>
      <c r="F7" s="73">
        <v>1704</v>
      </c>
      <c r="G7" s="73">
        <v>1516</v>
      </c>
      <c r="H7" s="73">
        <v>9385</v>
      </c>
      <c r="I7" s="74"/>
    </row>
    <row r="8" spans="1:9" ht="51" customHeight="1" thickBot="1" x14ac:dyDescent="0.4">
      <c r="A8" s="70">
        <v>2</v>
      </c>
      <c r="B8" s="71" t="s">
        <v>38</v>
      </c>
      <c r="C8" s="72">
        <f>+D8+E8+F8+G8+H8</f>
        <v>31197</v>
      </c>
      <c r="D8" s="73">
        <v>12424</v>
      </c>
      <c r="E8" s="73">
        <v>10258</v>
      </c>
      <c r="F8" s="73">
        <v>1724</v>
      </c>
      <c r="G8" s="73">
        <v>549</v>
      </c>
      <c r="H8" s="73">
        <v>6242</v>
      </c>
      <c r="I8" s="74"/>
    </row>
    <row r="9" spans="1:9" ht="51" customHeight="1" thickBot="1" x14ac:dyDescent="0.3">
      <c r="A9" s="70">
        <v>3</v>
      </c>
      <c r="B9" s="71" t="s">
        <v>39</v>
      </c>
      <c r="C9" s="72">
        <f t="shared" ref="C9:C19" si="1">+D9+E9+F9+G9+H9</f>
        <v>36723</v>
      </c>
      <c r="D9" s="73">
        <v>18050</v>
      </c>
      <c r="E9" s="73">
        <v>5017</v>
      </c>
      <c r="F9" s="73">
        <v>4293</v>
      </c>
      <c r="G9" s="73">
        <v>3170</v>
      </c>
      <c r="H9" s="73">
        <v>6193</v>
      </c>
    </row>
    <row r="10" spans="1:9" ht="51" customHeight="1" thickBot="1" x14ac:dyDescent="0.3">
      <c r="A10" s="70">
        <v>4</v>
      </c>
      <c r="B10" s="71" t="s">
        <v>40</v>
      </c>
      <c r="C10" s="72">
        <f t="shared" si="1"/>
        <v>21770</v>
      </c>
      <c r="D10" s="73">
        <v>8733</v>
      </c>
      <c r="E10" s="73">
        <v>3818</v>
      </c>
      <c r="F10" s="73">
        <v>234</v>
      </c>
      <c r="G10" s="73">
        <v>1132</v>
      </c>
      <c r="H10" s="73">
        <v>7853</v>
      </c>
    </row>
    <row r="11" spans="1:9" ht="51" customHeight="1" thickBot="1" x14ac:dyDescent="0.3">
      <c r="A11" s="70">
        <v>5</v>
      </c>
      <c r="B11" s="71" t="s">
        <v>41</v>
      </c>
      <c r="C11" s="72">
        <f t="shared" si="1"/>
        <v>35775</v>
      </c>
      <c r="D11" s="73">
        <v>15212</v>
      </c>
      <c r="E11" s="73">
        <v>7055</v>
      </c>
      <c r="F11" s="73">
        <v>2214</v>
      </c>
      <c r="G11" s="73">
        <v>2115</v>
      </c>
      <c r="H11" s="73">
        <v>9179</v>
      </c>
    </row>
    <row r="12" spans="1:9" ht="51" customHeight="1" thickBot="1" x14ac:dyDescent="0.3">
      <c r="A12" s="70">
        <v>6</v>
      </c>
      <c r="B12" s="71" t="s">
        <v>42</v>
      </c>
      <c r="C12" s="72">
        <f t="shared" si="1"/>
        <v>22359</v>
      </c>
      <c r="D12" s="73">
        <v>11302</v>
      </c>
      <c r="E12" s="73">
        <v>3915</v>
      </c>
      <c r="F12" s="73">
        <v>2073</v>
      </c>
      <c r="G12" s="73">
        <v>842</v>
      </c>
      <c r="H12" s="73">
        <v>4227</v>
      </c>
    </row>
    <row r="13" spans="1:9" ht="51" customHeight="1" thickBot="1" x14ac:dyDescent="0.3">
      <c r="A13" s="70">
        <v>7</v>
      </c>
      <c r="B13" s="71" t="s">
        <v>43</v>
      </c>
      <c r="C13" s="72">
        <f t="shared" si="1"/>
        <v>45544</v>
      </c>
      <c r="D13" s="73">
        <v>23641</v>
      </c>
      <c r="E13" s="73">
        <v>9234</v>
      </c>
      <c r="F13" s="73">
        <v>972</v>
      </c>
      <c r="G13" s="73">
        <v>1437</v>
      </c>
      <c r="H13" s="73">
        <v>10260</v>
      </c>
    </row>
    <row r="14" spans="1:9" ht="51" customHeight="1" thickBot="1" x14ac:dyDescent="0.3">
      <c r="A14" s="70">
        <v>8</v>
      </c>
      <c r="B14" s="71" t="s">
        <v>44</v>
      </c>
      <c r="C14" s="72">
        <f t="shared" si="1"/>
        <v>38380</v>
      </c>
      <c r="D14" s="73">
        <v>20056</v>
      </c>
      <c r="E14" s="73">
        <v>6948</v>
      </c>
      <c r="F14" s="73">
        <v>1438</v>
      </c>
      <c r="G14" s="73">
        <v>1393</v>
      </c>
      <c r="H14" s="73">
        <v>8545</v>
      </c>
    </row>
    <row r="15" spans="1:9" ht="51" customHeight="1" thickBot="1" x14ac:dyDescent="0.3">
      <c r="A15" s="70">
        <v>9</v>
      </c>
      <c r="B15" s="71" t="s">
        <v>45</v>
      </c>
      <c r="C15" s="72">
        <f t="shared" si="1"/>
        <v>28657</v>
      </c>
      <c r="D15" s="73">
        <v>10454</v>
      </c>
      <c r="E15" s="73">
        <v>8071</v>
      </c>
      <c r="F15" s="73">
        <v>439</v>
      </c>
      <c r="G15" s="73">
        <v>794</v>
      </c>
      <c r="H15" s="73">
        <v>8899</v>
      </c>
    </row>
    <row r="16" spans="1:9" ht="51" customHeight="1" thickBot="1" x14ac:dyDescent="0.3">
      <c r="A16" s="70">
        <v>10</v>
      </c>
      <c r="B16" s="71" t="s">
        <v>46</v>
      </c>
      <c r="C16" s="72">
        <f t="shared" si="1"/>
        <v>23060</v>
      </c>
      <c r="D16" s="73">
        <v>7746</v>
      </c>
      <c r="E16" s="73">
        <v>6729</v>
      </c>
      <c r="F16" s="73">
        <v>3497</v>
      </c>
      <c r="G16" s="73">
        <v>571</v>
      </c>
      <c r="H16" s="73">
        <v>4517</v>
      </c>
    </row>
    <row r="17" spans="1:8" ht="51" customHeight="1" thickBot="1" x14ac:dyDescent="0.3">
      <c r="A17" s="70">
        <v>11</v>
      </c>
      <c r="B17" s="71" t="s">
        <v>26</v>
      </c>
      <c r="C17" s="72">
        <f t="shared" si="1"/>
        <v>38465</v>
      </c>
      <c r="D17" s="73">
        <v>18786</v>
      </c>
      <c r="E17" s="73">
        <v>8149</v>
      </c>
      <c r="F17" s="73">
        <v>2794</v>
      </c>
      <c r="G17" s="73">
        <v>888</v>
      </c>
      <c r="H17" s="73">
        <v>7848</v>
      </c>
    </row>
    <row r="18" spans="1:8" ht="51" customHeight="1" thickBot="1" x14ac:dyDescent="0.3">
      <c r="A18" s="70">
        <v>12</v>
      </c>
      <c r="B18" s="71" t="s">
        <v>47</v>
      </c>
      <c r="C18" s="72">
        <f t="shared" si="1"/>
        <v>48893</v>
      </c>
      <c r="D18" s="73">
        <v>23708</v>
      </c>
      <c r="E18" s="73">
        <v>11575</v>
      </c>
      <c r="F18" s="73">
        <v>1769</v>
      </c>
      <c r="G18" s="73">
        <v>950</v>
      </c>
      <c r="H18" s="73">
        <v>10891</v>
      </c>
    </row>
    <row r="19" spans="1:8" ht="51" customHeight="1" thickBot="1" x14ac:dyDescent="0.3">
      <c r="A19" s="70">
        <v>13</v>
      </c>
      <c r="B19" s="71" t="s">
        <v>48</v>
      </c>
      <c r="C19" s="72">
        <f t="shared" si="1"/>
        <v>31436</v>
      </c>
      <c r="D19" s="73">
        <v>14589</v>
      </c>
      <c r="E19" s="73">
        <v>5377</v>
      </c>
      <c r="F19" s="73">
        <v>2680</v>
      </c>
      <c r="G19" s="73">
        <v>570</v>
      </c>
      <c r="H19" s="73">
        <v>8220</v>
      </c>
    </row>
    <row r="20" spans="1:8" ht="40.5" customHeight="1" thickBot="1" x14ac:dyDescent="0.3">
      <c r="A20" s="70">
        <v>14</v>
      </c>
      <c r="B20" s="71" t="s">
        <v>55</v>
      </c>
      <c r="C20" s="72">
        <f>+D20+E20+F20+G20+H20</f>
        <v>20397</v>
      </c>
      <c r="D20" s="73">
        <v>7943</v>
      </c>
      <c r="E20" s="73">
        <v>3148</v>
      </c>
      <c r="F20" s="73">
        <v>424</v>
      </c>
      <c r="G20" s="73">
        <v>547</v>
      </c>
      <c r="H20" s="73">
        <v>8335</v>
      </c>
    </row>
  </sheetData>
  <mergeCells count="6">
    <mergeCell ref="A6:B6"/>
    <mergeCell ref="A2:H2"/>
    <mergeCell ref="A4:A5"/>
    <mergeCell ref="B4:B5"/>
    <mergeCell ref="C4:C5"/>
    <mergeCell ref="D4:H4"/>
  </mergeCells>
  <conditionalFormatting sqref="D5:F5 A4:B5 A6:F19 C20">
    <cfRule type="cellIs" dxfId="127" priority="11" operator="lessThan">
      <formula>0</formula>
    </cfRule>
  </conditionalFormatting>
  <conditionalFormatting sqref="F5:F6">
    <cfRule type="cellIs" dxfId="126" priority="10" stopIfTrue="1" operator="lessThan">
      <formula>100</formula>
    </cfRule>
  </conditionalFormatting>
  <conditionalFormatting sqref="G6:H19 H5">
    <cfRule type="cellIs" dxfId="125" priority="9" operator="lessThan">
      <formula>0</formula>
    </cfRule>
  </conditionalFormatting>
  <conditionalFormatting sqref="G6:H6 H5">
    <cfRule type="cellIs" dxfId="124" priority="8" stopIfTrue="1" operator="lessThan">
      <formula>100</formula>
    </cfRule>
  </conditionalFormatting>
  <conditionalFormatting sqref="A2:A3">
    <cfRule type="cellIs" dxfId="123" priority="7" operator="lessThan">
      <formula>0</formula>
    </cfRule>
  </conditionalFormatting>
  <conditionalFormatting sqref="C4:C5">
    <cfRule type="cellIs" dxfId="122" priority="6" operator="lessThan">
      <formula>0</formula>
    </cfRule>
  </conditionalFormatting>
  <conditionalFormatting sqref="A20">
    <cfRule type="cellIs" dxfId="121" priority="5" operator="lessThan">
      <formula>0</formula>
    </cfRule>
  </conditionalFormatting>
  <conditionalFormatting sqref="B20 D20:F20">
    <cfRule type="cellIs" dxfId="120" priority="4" operator="lessThan">
      <formula>0</formula>
    </cfRule>
  </conditionalFormatting>
  <conditionalFormatting sqref="G20:H20">
    <cfRule type="cellIs" dxfId="119" priority="3" operator="lessThan">
      <formula>0</formula>
    </cfRule>
  </conditionalFormatting>
  <conditionalFormatting sqref="G5">
    <cfRule type="cellIs" dxfId="118" priority="2" operator="lessThan">
      <formula>0</formula>
    </cfRule>
  </conditionalFormatting>
  <conditionalFormatting sqref="G5">
    <cfRule type="cellIs" dxfId="117" priority="1" stopIfTrue="1" operator="lessThan">
      <formula>100</formula>
    </cfRule>
  </conditionalFormatting>
  <printOptions horizontalCentered="1" verticalCentered="1"/>
  <pageMargins left="0.39370078740157483" right="0.35433070866141736" top="0.35433070866141736" bottom="0.35433070866141736" header="0" footer="0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18"/>
  <sheetViews>
    <sheetView view="pageBreakPreview" zoomScale="55" zoomScaleNormal="85" zoomScaleSheetLayoutView="55" workbookViewId="0">
      <selection sqref="A1:H1"/>
    </sheetView>
  </sheetViews>
  <sheetFormatPr defaultRowHeight="15" x14ac:dyDescent="0.25"/>
  <cols>
    <col min="1" max="1" width="8" style="32" customWidth="1"/>
    <col min="2" max="2" width="35" style="32" customWidth="1"/>
    <col min="3" max="3" width="34.5703125" style="32" customWidth="1"/>
    <col min="4" max="8" width="31.28515625" style="32" customWidth="1"/>
    <col min="9" max="16384" width="9.140625" style="32"/>
  </cols>
  <sheetData>
    <row r="1" spans="1:8" s="62" customFormat="1" ht="85.5" customHeight="1" thickBot="1" x14ac:dyDescent="0.3">
      <c r="A1" s="307" t="s">
        <v>56</v>
      </c>
      <c r="B1" s="307"/>
      <c r="C1" s="307"/>
      <c r="D1" s="307"/>
      <c r="E1" s="307"/>
      <c r="F1" s="307"/>
      <c r="G1" s="307"/>
      <c r="H1" s="307"/>
    </row>
    <row r="2" spans="1:8" ht="22.5" customHeight="1" thickBot="1" x14ac:dyDescent="0.45">
      <c r="A2" s="308" t="s">
        <v>31</v>
      </c>
      <c r="B2" s="310" t="s">
        <v>3</v>
      </c>
      <c r="C2" s="312" t="s">
        <v>32</v>
      </c>
      <c r="D2" s="314" t="s">
        <v>8</v>
      </c>
      <c r="E2" s="315"/>
      <c r="F2" s="315"/>
      <c r="G2" s="315"/>
      <c r="H2" s="316"/>
    </row>
    <row r="3" spans="1:8" ht="98.25" customHeight="1" thickBot="1" x14ac:dyDescent="0.3">
      <c r="A3" s="309"/>
      <c r="B3" s="311"/>
      <c r="C3" s="313"/>
      <c r="D3" s="65" t="s">
        <v>50</v>
      </c>
      <c r="E3" s="66" t="s">
        <v>51</v>
      </c>
      <c r="F3" s="66" t="s">
        <v>52</v>
      </c>
      <c r="G3" s="66" t="s">
        <v>53</v>
      </c>
      <c r="H3" s="66" t="s">
        <v>54</v>
      </c>
    </row>
    <row r="4" spans="1:8" ht="44.25" customHeight="1" thickBot="1" x14ac:dyDescent="0.3">
      <c r="A4" s="295" t="s">
        <v>15</v>
      </c>
      <c r="B4" s="296"/>
      <c r="C4" s="67">
        <f>SUM(C5:C18)</f>
        <v>289575.5</v>
      </c>
      <c r="D4" s="68">
        <f>SUM(D5:D18)</f>
        <v>144652</v>
      </c>
      <c r="E4" s="69">
        <f t="shared" ref="E4:H4" si="0">SUM(E5:E18)</f>
        <v>44110</v>
      </c>
      <c r="F4" s="69">
        <f t="shared" si="0"/>
        <v>21144</v>
      </c>
      <c r="G4" s="69">
        <f>SUM(G5:G18)</f>
        <v>6920.5</v>
      </c>
      <c r="H4" s="69">
        <f t="shared" si="0"/>
        <v>72749</v>
      </c>
    </row>
    <row r="5" spans="1:8" ht="51" customHeight="1" thickBot="1" x14ac:dyDescent="0.3">
      <c r="A5" s="70">
        <v>1</v>
      </c>
      <c r="B5" s="71" t="s">
        <v>16</v>
      </c>
      <c r="C5" s="72">
        <f t="shared" ref="C5:C18" si="1">+D5+E5+F5+G5+H5</f>
        <v>23648</v>
      </c>
      <c r="D5" s="73">
        <v>11187</v>
      </c>
      <c r="E5" s="73">
        <v>4375</v>
      </c>
      <c r="F5" s="73">
        <v>1340</v>
      </c>
      <c r="G5" s="73">
        <v>635</v>
      </c>
      <c r="H5" s="73">
        <v>6111</v>
      </c>
    </row>
    <row r="6" spans="1:8" ht="51" customHeight="1" thickBot="1" x14ac:dyDescent="0.3">
      <c r="A6" s="70">
        <v>2</v>
      </c>
      <c r="B6" s="71" t="s">
        <v>38</v>
      </c>
      <c r="C6" s="72">
        <f t="shared" si="1"/>
        <v>19320</v>
      </c>
      <c r="D6" s="73">
        <v>7985</v>
      </c>
      <c r="E6" s="73">
        <v>5482</v>
      </c>
      <c r="F6" s="73">
        <v>1362</v>
      </c>
      <c r="G6" s="73">
        <v>187</v>
      </c>
      <c r="H6" s="73">
        <v>4304</v>
      </c>
    </row>
    <row r="7" spans="1:8" ht="51" customHeight="1" thickBot="1" x14ac:dyDescent="0.3">
      <c r="A7" s="70">
        <v>3</v>
      </c>
      <c r="B7" s="71" t="s">
        <v>39</v>
      </c>
      <c r="C7" s="72">
        <f t="shared" si="1"/>
        <v>20764</v>
      </c>
      <c r="D7" s="73">
        <v>10919</v>
      </c>
      <c r="E7" s="73">
        <v>2072</v>
      </c>
      <c r="F7" s="73">
        <v>2167</v>
      </c>
      <c r="G7" s="73">
        <v>1431</v>
      </c>
      <c r="H7" s="73">
        <v>4175</v>
      </c>
    </row>
    <row r="8" spans="1:8" ht="51" customHeight="1" thickBot="1" x14ac:dyDescent="0.3">
      <c r="A8" s="70">
        <v>4</v>
      </c>
      <c r="B8" s="71" t="s">
        <v>40</v>
      </c>
      <c r="C8" s="72">
        <f t="shared" si="1"/>
        <v>16241</v>
      </c>
      <c r="D8" s="73">
        <v>6863</v>
      </c>
      <c r="E8" s="73">
        <v>2693</v>
      </c>
      <c r="F8" s="73">
        <v>493</v>
      </c>
      <c r="G8" s="73">
        <v>569</v>
      </c>
      <c r="H8" s="73">
        <v>5623</v>
      </c>
    </row>
    <row r="9" spans="1:8" ht="51" customHeight="1" thickBot="1" x14ac:dyDescent="0.3">
      <c r="A9" s="70">
        <v>5</v>
      </c>
      <c r="B9" s="71" t="s">
        <v>41</v>
      </c>
      <c r="C9" s="72">
        <f t="shared" si="1"/>
        <v>23472</v>
      </c>
      <c r="D9" s="73">
        <v>10755</v>
      </c>
      <c r="E9" s="73">
        <v>3482</v>
      </c>
      <c r="F9" s="73">
        <v>1898</v>
      </c>
      <c r="G9" s="73">
        <v>811</v>
      </c>
      <c r="H9" s="73">
        <v>6526</v>
      </c>
    </row>
    <row r="10" spans="1:8" ht="51" customHeight="1" thickBot="1" x14ac:dyDescent="0.3">
      <c r="A10" s="70">
        <v>6</v>
      </c>
      <c r="B10" s="71" t="s">
        <v>42</v>
      </c>
      <c r="C10" s="72">
        <f t="shared" si="1"/>
        <v>12866.5</v>
      </c>
      <c r="D10" s="73">
        <v>6911</v>
      </c>
      <c r="E10" s="73">
        <v>1808</v>
      </c>
      <c r="F10" s="73">
        <v>1403</v>
      </c>
      <c r="G10" s="73">
        <v>304.5</v>
      </c>
      <c r="H10" s="73">
        <v>2440</v>
      </c>
    </row>
    <row r="11" spans="1:8" ht="51" customHeight="1" thickBot="1" x14ac:dyDescent="0.3">
      <c r="A11" s="70">
        <v>7</v>
      </c>
      <c r="B11" s="71" t="s">
        <v>43</v>
      </c>
      <c r="C11" s="72">
        <f t="shared" si="1"/>
        <v>25814</v>
      </c>
      <c r="D11" s="73">
        <v>14510</v>
      </c>
      <c r="E11" s="73">
        <v>3427</v>
      </c>
      <c r="F11" s="73">
        <v>872</v>
      </c>
      <c r="G11" s="73">
        <v>633</v>
      </c>
      <c r="H11" s="73">
        <v>6372</v>
      </c>
    </row>
    <row r="12" spans="1:8" ht="51" customHeight="1" thickBot="1" x14ac:dyDescent="0.3">
      <c r="A12" s="70">
        <v>8</v>
      </c>
      <c r="B12" s="71" t="s">
        <v>44</v>
      </c>
      <c r="C12" s="72">
        <f t="shared" si="1"/>
        <v>26788</v>
      </c>
      <c r="D12" s="73">
        <v>14782</v>
      </c>
      <c r="E12" s="73">
        <v>3149</v>
      </c>
      <c r="F12" s="73">
        <v>2361</v>
      </c>
      <c r="G12" s="73">
        <v>699</v>
      </c>
      <c r="H12" s="73">
        <v>5797</v>
      </c>
    </row>
    <row r="13" spans="1:8" ht="51" customHeight="1" thickBot="1" x14ac:dyDescent="0.3">
      <c r="A13" s="70">
        <v>9</v>
      </c>
      <c r="B13" s="71" t="s">
        <v>45</v>
      </c>
      <c r="C13" s="72">
        <f t="shared" si="1"/>
        <v>17742</v>
      </c>
      <c r="D13" s="73">
        <v>7480</v>
      </c>
      <c r="E13" s="73">
        <v>3036</v>
      </c>
      <c r="F13" s="73">
        <v>809</v>
      </c>
      <c r="G13" s="73">
        <v>307</v>
      </c>
      <c r="H13" s="73">
        <v>6110</v>
      </c>
    </row>
    <row r="14" spans="1:8" ht="51" customHeight="1" thickBot="1" x14ac:dyDescent="0.3">
      <c r="A14" s="70">
        <v>10</v>
      </c>
      <c r="B14" s="71" t="s">
        <v>46</v>
      </c>
      <c r="C14" s="72">
        <f t="shared" si="1"/>
        <v>14908</v>
      </c>
      <c r="D14" s="73">
        <v>5914</v>
      </c>
      <c r="E14" s="73">
        <v>3280</v>
      </c>
      <c r="F14" s="73">
        <v>2408</v>
      </c>
      <c r="G14" s="73">
        <v>154</v>
      </c>
      <c r="H14" s="73">
        <v>3152</v>
      </c>
    </row>
    <row r="15" spans="1:8" ht="51" customHeight="1" thickBot="1" x14ac:dyDescent="0.3">
      <c r="A15" s="70">
        <v>11</v>
      </c>
      <c r="B15" s="71" t="s">
        <v>26</v>
      </c>
      <c r="C15" s="72">
        <f t="shared" si="1"/>
        <v>25367</v>
      </c>
      <c r="D15" s="73">
        <v>14519</v>
      </c>
      <c r="E15" s="73">
        <v>2962</v>
      </c>
      <c r="F15" s="73">
        <v>2318</v>
      </c>
      <c r="G15" s="73">
        <v>351</v>
      </c>
      <c r="H15" s="73">
        <v>5217</v>
      </c>
    </row>
    <row r="16" spans="1:8" ht="51" customHeight="1" thickBot="1" x14ac:dyDescent="0.3">
      <c r="A16" s="70">
        <v>12</v>
      </c>
      <c r="B16" s="71" t="s">
        <v>47</v>
      </c>
      <c r="C16" s="72">
        <f t="shared" si="1"/>
        <v>28433</v>
      </c>
      <c r="D16" s="73">
        <v>15884</v>
      </c>
      <c r="E16" s="73">
        <v>4679</v>
      </c>
      <c r="F16" s="73">
        <v>1419</v>
      </c>
      <c r="G16" s="73">
        <v>401</v>
      </c>
      <c r="H16" s="73">
        <v>6050</v>
      </c>
    </row>
    <row r="17" spans="1:8" ht="51" customHeight="1" thickBot="1" x14ac:dyDescent="0.3">
      <c r="A17" s="70">
        <v>13</v>
      </c>
      <c r="B17" s="71" t="s">
        <v>48</v>
      </c>
      <c r="C17" s="72">
        <f t="shared" si="1"/>
        <v>19632</v>
      </c>
      <c r="D17" s="73">
        <v>9060</v>
      </c>
      <c r="E17" s="73">
        <v>2660</v>
      </c>
      <c r="F17" s="73">
        <v>2140</v>
      </c>
      <c r="G17" s="73">
        <v>263</v>
      </c>
      <c r="H17" s="73">
        <v>5509</v>
      </c>
    </row>
    <row r="18" spans="1:8" ht="51" customHeight="1" thickBot="1" x14ac:dyDescent="0.3">
      <c r="A18" s="70">
        <v>14</v>
      </c>
      <c r="B18" s="71" t="s">
        <v>29</v>
      </c>
      <c r="C18" s="72">
        <f t="shared" si="1"/>
        <v>14580</v>
      </c>
      <c r="D18" s="73">
        <v>7883</v>
      </c>
      <c r="E18" s="73">
        <v>1005</v>
      </c>
      <c r="F18" s="73">
        <v>154</v>
      </c>
      <c r="G18" s="73">
        <v>175</v>
      </c>
      <c r="H18" s="73">
        <v>5363</v>
      </c>
    </row>
  </sheetData>
  <mergeCells count="6">
    <mergeCell ref="A4:B4"/>
    <mergeCell ref="A1:H1"/>
    <mergeCell ref="A2:A3"/>
    <mergeCell ref="B2:B3"/>
    <mergeCell ref="C2:C3"/>
    <mergeCell ref="D2:H2"/>
  </mergeCells>
  <conditionalFormatting sqref="C18 D3:F3 A2:B3 A6:C17 D6:F18 A4:F5">
    <cfRule type="cellIs" dxfId="116" priority="10" operator="lessThan">
      <formula>0</formula>
    </cfRule>
  </conditionalFormatting>
  <conditionalFormatting sqref="F3:F4">
    <cfRule type="cellIs" dxfId="115" priority="9" stopIfTrue="1" operator="lessThan">
      <formula>100</formula>
    </cfRule>
  </conditionalFormatting>
  <conditionalFormatting sqref="G4:H17 H3">
    <cfRule type="cellIs" dxfId="114" priority="8" operator="lessThan">
      <formula>0</formula>
    </cfRule>
  </conditionalFormatting>
  <conditionalFormatting sqref="G4:H4 H3">
    <cfRule type="cellIs" dxfId="113" priority="7" stopIfTrue="1" operator="lessThan">
      <formula>100</formula>
    </cfRule>
  </conditionalFormatting>
  <conditionalFormatting sqref="A18:B18">
    <cfRule type="cellIs" dxfId="112" priority="6" operator="lessThan">
      <formula>0</formula>
    </cfRule>
  </conditionalFormatting>
  <conditionalFormatting sqref="G18:H18">
    <cfRule type="cellIs" dxfId="111" priority="5" operator="lessThan">
      <formula>0</formula>
    </cfRule>
  </conditionalFormatting>
  <conditionalFormatting sqref="A1">
    <cfRule type="cellIs" dxfId="110" priority="4" operator="lessThan">
      <formula>0</formula>
    </cfRule>
  </conditionalFormatting>
  <conditionalFormatting sqref="C2:C3">
    <cfRule type="cellIs" dxfId="109" priority="3" operator="lessThan">
      <formula>0</formula>
    </cfRule>
  </conditionalFormatting>
  <conditionalFormatting sqref="G3">
    <cfRule type="cellIs" dxfId="108" priority="2" operator="lessThan">
      <formula>0</formula>
    </cfRule>
  </conditionalFormatting>
  <conditionalFormatting sqref="G3">
    <cfRule type="cellIs" dxfId="107" priority="1" stopIfTrue="1" operator="lessThan">
      <formula>100</formula>
    </cfRule>
  </conditionalFormatting>
  <printOptions horizontalCentered="1"/>
  <pageMargins left="0.39370078740157483" right="0.35433070866141736" top="0.35433070866141736" bottom="0.35433070866141736" header="0" footer="0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T20"/>
  <sheetViews>
    <sheetView view="pageBreakPreview" zoomScale="40" zoomScaleNormal="55" zoomScaleSheetLayoutView="40" workbookViewId="0">
      <selection sqref="A1:T1"/>
    </sheetView>
  </sheetViews>
  <sheetFormatPr defaultRowHeight="15" x14ac:dyDescent="0.25"/>
  <cols>
    <col min="1" max="1" width="9.140625" style="32" customWidth="1"/>
    <col min="2" max="2" width="38.5703125" style="32" customWidth="1"/>
    <col min="3" max="3" width="16.5703125" style="32" customWidth="1"/>
    <col min="4" max="4" width="14.85546875" style="32" customWidth="1"/>
    <col min="5" max="5" width="23" style="32" customWidth="1"/>
    <col min="6" max="6" width="16.42578125" style="32" customWidth="1"/>
    <col min="7" max="7" width="15" style="32" customWidth="1"/>
    <col min="8" max="8" width="20.140625" style="32" customWidth="1"/>
    <col min="9" max="9" width="12.85546875" style="32" customWidth="1"/>
    <col min="10" max="10" width="13.28515625" style="32" customWidth="1"/>
    <col min="11" max="11" width="20.5703125" style="32" customWidth="1"/>
    <col min="12" max="12" width="12.85546875" style="32" customWidth="1"/>
    <col min="13" max="13" width="14.5703125" style="32" customWidth="1"/>
    <col min="14" max="14" width="15" style="32" customWidth="1"/>
    <col min="15" max="15" width="12.85546875" style="32" customWidth="1"/>
    <col min="16" max="16" width="16" style="32" customWidth="1"/>
    <col min="17" max="17" width="20.140625" style="32" customWidth="1"/>
    <col min="18" max="18" width="12.85546875" style="32" customWidth="1"/>
    <col min="19" max="19" width="14.85546875" style="32" customWidth="1"/>
    <col min="20" max="20" width="19.5703125" style="32" customWidth="1"/>
    <col min="21" max="16384" width="9.140625" style="32"/>
  </cols>
  <sheetData>
    <row r="1" spans="1:20" ht="96" customHeight="1" x14ac:dyDescent="0.25">
      <c r="A1" s="319" t="s">
        <v>57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0" ht="24.75" customHeight="1" thickBo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 t="s">
        <v>58</v>
      </c>
    </row>
    <row r="3" spans="1:20" ht="37.5" customHeight="1" thickBot="1" x14ac:dyDescent="0.3">
      <c r="A3" s="320" t="s">
        <v>2</v>
      </c>
      <c r="B3" s="323" t="s">
        <v>3</v>
      </c>
      <c r="C3" s="326" t="s">
        <v>59</v>
      </c>
      <c r="D3" s="327"/>
      <c r="E3" s="328"/>
      <c r="F3" s="332" t="s">
        <v>60</v>
      </c>
      <c r="G3" s="333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5"/>
    </row>
    <row r="4" spans="1:20" ht="197.25" customHeight="1" thickBot="1" x14ac:dyDescent="0.3">
      <c r="A4" s="321"/>
      <c r="B4" s="324"/>
      <c r="C4" s="329"/>
      <c r="D4" s="330"/>
      <c r="E4" s="331"/>
      <c r="F4" s="336" t="s">
        <v>61</v>
      </c>
      <c r="G4" s="337"/>
      <c r="H4" s="338"/>
      <c r="I4" s="339" t="s">
        <v>62</v>
      </c>
      <c r="J4" s="340"/>
      <c r="K4" s="341"/>
      <c r="L4" s="342" t="s">
        <v>63</v>
      </c>
      <c r="M4" s="343"/>
      <c r="N4" s="344"/>
      <c r="O4" s="336" t="s">
        <v>64</v>
      </c>
      <c r="P4" s="337"/>
      <c r="Q4" s="338"/>
      <c r="R4" s="336" t="s">
        <v>65</v>
      </c>
      <c r="S4" s="337"/>
      <c r="T4" s="338"/>
    </row>
    <row r="5" spans="1:20" ht="69.75" customHeight="1" thickBot="1" x14ac:dyDescent="0.3">
      <c r="A5" s="322"/>
      <c r="B5" s="325"/>
      <c r="C5" s="33" t="s">
        <v>66</v>
      </c>
      <c r="D5" s="34" t="s">
        <v>67</v>
      </c>
      <c r="E5" s="35" t="s">
        <v>68</v>
      </c>
      <c r="F5" s="33" t="s">
        <v>66</v>
      </c>
      <c r="G5" s="34" t="s">
        <v>67</v>
      </c>
      <c r="H5" s="35" t="s">
        <v>69</v>
      </c>
      <c r="I5" s="77" t="s">
        <v>70</v>
      </c>
      <c r="J5" s="78" t="s">
        <v>71</v>
      </c>
      <c r="K5" s="79" t="s">
        <v>68</v>
      </c>
      <c r="L5" s="77" t="s">
        <v>70</v>
      </c>
      <c r="M5" s="34" t="s">
        <v>67</v>
      </c>
      <c r="N5" s="35" t="s">
        <v>69</v>
      </c>
      <c r="O5" s="77" t="s">
        <v>70</v>
      </c>
      <c r="P5" s="34" t="s">
        <v>67</v>
      </c>
      <c r="Q5" s="35" t="s">
        <v>69</v>
      </c>
      <c r="R5" s="77" t="s">
        <v>70</v>
      </c>
      <c r="S5" s="34" t="s">
        <v>67</v>
      </c>
      <c r="T5" s="35" t="s">
        <v>69</v>
      </c>
    </row>
    <row r="6" spans="1:20" ht="54.75" customHeight="1" thickBot="1" x14ac:dyDescent="0.3">
      <c r="A6" s="317" t="s">
        <v>15</v>
      </c>
      <c r="B6" s="318"/>
      <c r="C6" s="80">
        <f>SUM(C7:C20)</f>
        <v>1319</v>
      </c>
      <c r="D6" s="81">
        <f t="shared" ref="D6:T6" si="0">SUM(D7:D20)</f>
        <v>8287</v>
      </c>
      <c r="E6" s="82">
        <f t="shared" si="0"/>
        <v>23454.612234999997</v>
      </c>
      <c r="F6" s="83">
        <f t="shared" si="0"/>
        <v>97</v>
      </c>
      <c r="G6" s="84">
        <f t="shared" si="0"/>
        <v>2246</v>
      </c>
      <c r="H6" s="85">
        <f t="shared" si="0"/>
        <v>9583.08</v>
      </c>
      <c r="I6" s="86">
        <f t="shared" si="0"/>
        <v>113</v>
      </c>
      <c r="J6" s="87">
        <f t="shared" si="0"/>
        <v>1228</v>
      </c>
      <c r="K6" s="88">
        <f t="shared" si="0"/>
        <v>3700.750235</v>
      </c>
      <c r="L6" s="83">
        <f t="shared" si="0"/>
        <v>57</v>
      </c>
      <c r="M6" s="84">
        <f t="shared" si="0"/>
        <v>123</v>
      </c>
      <c r="N6" s="85">
        <f t="shared" si="0"/>
        <v>408.33199999999999</v>
      </c>
      <c r="O6" s="83">
        <f t="shared" si="0"/>
        <v>964</v>
      </c>
      <c r="P6" s="84">
        <f t="shared" si="0"/>
        <v>1783</v>
      </c>
      <c r="Q6" s="85">
        <f t="shared" si="0"/>
        <v>1067.0000000000002</v>
      </c>
      <c r="R6" s="83">
        <f t="shared" si="0"/>
        <v>88</v>
      </c>
      <c r="S6" s="84">
        <f t="shared" si="0"/>
        <v>2907</v>
      </c>
      <c r="T6" s="85">
        <f t="shared" si="0"/>
        <v>8695.4500000000007</v>
      </c>
    </row>
    <row r="7" spans="1:20" ht="66" customHeight="1" x14ac:dyDescent="0.25">
      <c r="A7" s="89">
        <v>1</v>
      </c>
      <c r="B7" s="90" t="s">
        <v>16</v>
      </c>
      <c r="C7" s="91">
        <f>F7+L7+R7+I7+O7</f>
        <v>116</v>
      </c>
      <c r="D7" s="92">
        <f>G7+M7+S7+J7+P7</f>
        <v>1481</v>
      </c>
      <c r="E7" s="93">
        <f>H7+N7+T7+K7+Q7</f>
        <v>4641.3419999999996</v>
      </c>
      <c r="F7" s="94">
        <v>14</v>
      </c>
      <c r="G7" s="95">
        <v>381</v>
      </c>
      <c r="H7" s="96">
        <v>1165.32</v>
      </c>
      <c r="I7" s="97">
        <v>6</v>
      </c>
      <c r="J7" s="98">
        <v>183</v>
      </c>
      <c r="K7" s="99">
        <v>823.5</v>
      </c>
      <c r="L7" s="94">
        <v>24</v>
      </c>
      <c r="M7" s="95">
        <v>67</v>
      </c>
      <c r="N7" s="96">
        <v>90.871999999999986</v>
      </c>
      <c r="O7" s="94">
        <v>43</v>
      </c>
      <c r="P7" s="95">
        <v>74</v>
      </c>
      <c r="Q7" s="96">
        <v>62.45000000000001</v>
      </c>
      <c r="R7" s="94">
        <v>29</v>
      </c>
      <c r="S7" s="95">
        <v>776</v>
      </c>
      <c r="T7" s="96">
        <v>2499.2000000000003</v>
      </c>
    </row>
    <row r="8" spans="1:20" ht="62.25" customHeight="1" x14ac:dyDescent="0.25">
      <c r="A8" s="100">
        <v>2</v>
      </c>
      <c r="B8" s="101" t="s">
        <v>38</v>
      </c>
      <c r="C8" s="102">
        <f t="shared" ref="C8:E20" si="1">F8+L8+R8+I8+O8</f>
        <v>81</v>
      </c>
      <c r="D8" s="103">
        <f t="shared" si="1"/>
        <v>524</v>
      </c>
      <c r="E8" s="104">
        <f t="shared" si="1"/>
        <v>1291.54</v>
      </c>
      <c r="F8" s="105">
        <v>3</v>
      </c>
      <c r="G8" s="106">
        <v>3</v>
      </c>
      <c r="H8" s="107">
        <v>10.8</v>
      </c>
      <c r="I8" s="108">
        <v>3</v>
      </c>
      <c r="J8" s="109">
        <v>90</v>
      </c>
      <c r="K8" s="110">
        <v>390</v>
      </c>
      <c r="L8" s="105">
        <v>2</v>
      </c>
      <c r="M8" s="106">
        <v>3</v>
      </c>
      <c r="N8" s="107">
        <v>19.440000000000001</v>
      </c>
      <c r="O8" s="105">
        <v>66</v>
      </c>
      <c r="P8" s="106">
        <v>98</v>
      </c>
      <c r="Q8" s="107">
        <v>54.899999999999991</v>
      </c>
      <c r="R8" s="105">
        <v>7</v>
      </c>
      <c r="S8" s="106">
        <v>330</v>
      </c>
      <c r="T8" s="107">
        <v>816.4</v>
      </c>
    </row>
    <row r="9" spans="1:20" ht="62.25" customHeight="1" x14ac:dyDescent="0.25">
      <c r="A9" s="100">
        <v>3</v>
      </c>
      <c r="B9" s="101" t="s">
        <v>39</v>
      </c>
      <c r="C9" s="102">
        <f t="shared" si="1"/>
        <v>101</v>
      </c>
      <c r="D9" s="103">
        <f t="shared" si="1"/>
        <v>550</v>
      </c>
      <c r="E9" s="104">
        <f t="shared" si="1"/>
        <v>1481.63</v>
      </c>
      <c r="F9" s="105">
        <v>5</v>
      </c>
      <c r="G9" s="106">
        <v>99</v>
      </c>
      <c r="H9" s="107">
        <v>529.91999999999996</v>
      </c>
      <c r="I9" s="108">
        <v>11</v>
      </c>
      <c r="J9" s="109">
        <v>77</v>
      </c>
      <c r="K9" s="110">
        <v>120</v>
      </c>
      <c r="L9" s="105">
        <v>2</v>
      </c>
      <c r="M9" s="106">
        <v>2</v>
      </c>
      <c r="N9" s="107">
        <v>12.96</v>
      </c>
      <c r="O9" s="105">
        <v>79</v>
      </c>
      <c r="P9" s="106">
        <v>198</v>
      </c>
      <c r="Q9" s="107">
        <v>110.25000000000001</v>
      </c>
      <c r="R9" s="105">
        <v>4</v>
      </c>
      <c r="S9" s="106">
        <v>174</v>
      </c>
      <c r="T9" s="107">
        <v>708.5</v>
      </c>
    </row>
    <row r="10" spans="1:20" ht="62.25" customHeight="1" x14ac:dyDescent="0.25">
      <c r="A10" s="100">
        <v>4</v>
      </c>
      <c r="B10" s="101" t="s">
        <v>40</v>
      </c>
      <c r="C10" s="102">
        <f t="shared" si="1"/>
        <v>84</v>
      </c>
      <c r="D10" s="103">
        <f t="shared" si="1"/>
        <v>1005</v>
      </c>
      <c r="E10" s="104">
        <f t="shared" si="1"/>
        <v>4136.5424970000004</v>
      </c>
      <c r="F10" s="105">
        <v>20</v>
      </c>
      <c r="G10" s="106">
        <v>711</v>
      </c>
      <c r="H10" s="107">
        <v>3579.96</v>
      </c>
      <c r="I10" s="108">
        <v>5</v>
      </c>
      <c r="J10" s="109">
        <v>35</v>
      </c>
      <c r="K10" s="110">
        <v>152.24249699999999</v>
      </c>
      <c r="L10" s="105">
        <v>6</v>
      </c>
      <c r="M10" s="106">
        <v>8</v>
      </c>
      <c r="N10" s="107">
        <v>58.290000000000006</v>
      </c>
      <c r="O10" s="105">
        <v>48</v>
      </c>
      <c r="P10" s="106">
        <v>89</v>
      </c>
      <c r="Q10" s="107">
        <v>138.14999999999998</v>
      </c>
      <c r="R10" s="105">
        <v>5</v>
      </c>
      <c r="S10" s="106">
        <v>162</v>
      </c>
      <c r="T10" s="107">
        <v>207.9</v>
      </c>
    </row>
    <row r="11" spans="1:20" ht="62.25" customHeight="1" x14ac:dyDescent="0.25">
      <c r="A11" s="100">
        <v>5</v>
      </c>
      <c r="B11" s="101" t="s">
        <v>41</v>
      </c>
      <c r="C11" s="102">
        <f t="shared" si="1"/>
        <v>117</v>
      </c>
      <c r="D11" s="103">
        <f t="shared" si="1"/>
        <v>814</v>
      </c>
      <c r="E11" s="104">
        <f t="shared" si="1"/>
        <v>1831.8287499999999</v>
      </c>
      <c r="F11" s="105">
        <v>5</v>
      </c>
      <c r="G11" s="106">
        <v>50</v>
      </c>
      <c r="H11" s="107">
        <v>233.88</v>
      </c>
      <c r="I11" s="108">
        <v>10</v>
      </c>
      <c r="J11" s="109">
        <v>174</v>
      </c>
      <c r="K11" s="110">
        <v>302.53874999999999</v>
      </c>
      <c r="L11" s="105">
        <v>5</v>
      </c>
      <c r="M11" s="106">
        <v>12</v>
      </c>
      <c r="N11" s="107">
        <v>77.760000000000005</v>
      </c>
      <c r="O11" s="105">
        <v>88</v>
      </c>
      <c r="P11" s="106">
        <v>199</v>
      </c>
      <c r="Q11" s="107">
        <v>126.84999999999998</v>
      </c>
      <c r="R11" s="105">
        <v>9</v>
      </c>
      <c r="S11" s="106">
        <v>379</v>
      </c>
      <c r="T11" s="107">
        <v>1090.8</v>
      </c>
    </row>
    <row r="12" spans="1:20" ht="62.25" customHeight="1" x14ac:dyDescent="0.25">
      <c r="A12" s="100">
        <v>6</v>
      </c>
      <c r="B12" s="101" t="s">
        <v>42</v>
      </c>
      <c r="C12" s="102">
        <f t="shared" si="1"/>
        <v>71</v>
      </c>
      <c r="D12" s="103">
        <f t="shared" si="1"/>
        <v>442</v>
      </c>
      <c r="E12" s="104">
        <f t="shared" si="1"/>
        <v>1194.5299969999999</v>
      </c>
      <c r="F12" s="105">
        <v>8</v>
      </c>
      <c r="G12" s="106">
        <v>154</v>
      </c>
      <c r="H12" s="107">
        <v>605.52</v>
      </c>
      <c r="I12" s="108">
        <v>6</v>
      </c>
      <c r="J12" s="109">
        <v>193</v>
      </c>
      <c r="K12" s="110">
        <v>529.24999700000001</v>
      </c>
      <c r="L12" s="105">
        <v>1</v>
      </c>
      <c r="M12" s="106">
        <v>2</v>
      </c>
      <c r="N12" s="107">
        <v>12.96</v>
      </c>
      <c r="O12" s="105">
        <v>56</v>
      </c>
      <c r="P12" s="106">
        <v>93</v>
      </c>
      <c r="Q12" s="107">
        <v>46.8</v>
      </c>
      <c r="R12" s="105"/>
      <c r="S12" s="106"/>
      <c r="T12" s="107"/>
    </row>
    <row r="13" spans="1:20" ht="62.25" customHeight="1" x14ac:dyDescent="0.25">
      <c r="A13" s="100">
        <v>7</v>
      </c>
      <c r="B13" s="101" t="s">
        <v>43</v>
      </c>
      <c r="C13" s="102">
        <f t="shared" si="1"/>
        <v>93</v>
      </c>
      <c r="D13" s="103">
        <f t="shared" si="1"/>
        <v>415</v>
      </c>
      <c r="E13" s="104">
        <f t="shared" si="1"/>
        <v>1068.0999979999999</v>
      </c>
      <c r="F13" s="105">
        <v>3</v>
      </c>
      <c r="G13" s="106">
        <v>55</v>
      </c>
      <c r="H13" s="107">
        <v>165.6</v>
      </c>
      <c r="I13" s="108">
        <v>7</v>
      </c>
      <c r="J13" s="109">
        <v>43</v>
      </c>
      <c r="K13" s="110">
        <v>118.74999800000001</v>
      </c>
      <c r="L13" s="105"/>
      <c r="M13" s="106"/>
      <c r="N13" s="107"/>
      <c r="O13" s="105">
        <v>78</v>
      </c>
      <c r="P13" s="106">
        <v>104</v>
      </c>
      <c r="Q13" s="107">
        <v>52.199999999999996</v>
      </c>
      <c r="R13" s="105">
        <v>5</v>
      </c>
      <c r="S13" s="106">
        <v>213</v>
      </c>
      <c r="T13" s="107">
        <v>731.55</v>
      </c>
    </row>
    <row r="14" spans="1:20" ht="62.25" customHeight="1" x14ac:dyDescent="0.25">
      <c r="A14" s="100">
        <v>8</v>
      </c>
      <c r="B14" s="101" t="s">
        <v>44</v>
      </c>
      <c r="C14" s="102">
        <f t="shared" si="1"/>
        <v>142</v>
      </c>
      <c r="D14" s="103">
        <f t="shared" si="1"/>
        <v>537</v>
      </c>
      <c r="E14" s="104">
        <f t="shared" si="1"/>
        <v>1201.039998</v>
      </c>
      <c r="F14" s="105">
        <v>9</v>
      </c>
      <c r="G14" s="106">
        <v>279</v>
      </c>
      <c r="H14" s="107">
        <v>895.44</v>
      </c>
      <c r="I14" s="108">
        <v>13</v>
      </c>
      <c r="J14" s="109">
        <v>70</v>
      </c>
      <c r="K14" s="110">
        <v>216.04999799999999</v>
      </c>
      <c r="L14" s="105"/>
      <c r="M14" s="106"/>
      <c r="N14" s="107"/>
      <c r="O14" s="105">
        <v>120</v>
      </c>
      <c r="P14" s="106">
        <v>188</v>
      </c>
      <c r="Q14" s="107">
        <v>89.550000000000011</v>
      </c>
      <c r="R14" s="105"/>
      <c r="S14" s="106"/>
      <c r="T14" s="107"/>
    </row>
    <row r="15" spans="1:20" ht="62.25" customHeight="1" x14ac:dyDescent="0.25">
      <c r="A15" s="100">
        <v>9</v>
      </c>
      <c r="B15" s="101" t="s">
        <v>45</v>
      </c>
      <c r="C15" s="102">
        <f t="shared" si="1"/>
        <v>93</v>
      </c>
      <c r="D15" s="103">
        <f t="shared" si="1"/>
        <v>560</v>
      </c>
      <c r="E15" s="104">
        <f t="shared" si="1"/>
        <v>1783.6</v>
      </c>
      <c r="F15" s="105">
        <v>14</v>
      </c>
      <c r="G15" s="106">
        <v>155</v>
      </c>
      <c r="H15" s="107">
        <v>1050.48</v>
      </c>
      <c r="I15" s="108">
        <v>7</v>
      </c>
      <c r="J15" s="109">
        <v>24</v>
      </c>
      <c r="K15" s="110">
        <v>33.32</v>
      </c>
      <c r="L15" s="105">
        <v>7</v>
      </c>
      <c r="M15" s="106">
        <v>8</v>
      </c>
      <c r="N15" s="107"/>
      <c r="O15" s="105">
        <v>58</v>
      </c>
      <c r="P15" s="106">
        <v>142</v>
      </c>
      <c r="Q15" s="107">
        <v>58.5</v>
      </c>
      <c r="R15" s="105">
        <v>7</v>
      </c>
      <c r="S15" s="106">
        <v>231</v>
      </c>
      <c r="T15" s="107">
        <v>641.29999999999995</v>
      </c>
    </row>
    <row r="16" spans="1:20" ht="62.25" customHeight="1" x14ac:dyDescent="0.25">
      <c r="A16" s="100">
        <v>10</v>
      </c>
      <c r="B16" s="101" t="s">
        <v>46</v>
      </c>
      <c r="C16" s="102">
        <f t="shared" si="1"/>
        <v>60</v>
      </c>
      <c r="D16" s="103">
        <f t="shared" si="1"/>
        <v>358</v>
      </c>
      <c r="E16" s="104">
        <f t="shared" si="1"/>
        <v>1101.8159990000001</v>
      </c>
      <c r="F16" s="105"/>
      <c r="G16" s="106"/>
      <c r="H16" s="107"/>
      <c r="I16" s="108">
        <v>7</v>
      </c>
      <c r="J16" s="109">
        <v>74</v>
      </c>
      <c r="K16" s="110">
        <v>302.21599900000001</v>
      </c>
      <c r="L16" s="105"/>
      <c r="M16" s="106"/>
      <c r="N16" s="107"/>
      <c r="O16" s="105">
        <v>44</v>
      </c>
      <c r="P16" s="106">
        <v>56</v>
      </c>
      <c r="Q16" s="107">
        <v>28.799999999999997</v>
      </c>
      <c r="R16" s="105">
        <v>9</v>
      </c>
      <c r="S16" s="106">
        <v>228</v>
      </c>
      <c r="T16" s="107">
        <v>770.80000000000007</v>
      </c>
    </row>
    <row r="17" spans="1:20" ht="62.25" customHeight="1" x14ac:dyDescent="0.25">
      <c r="A17" s="100">
        <v>11</v>
      </c>
      <c r="B17" s="101" t="s">
        <v>72</v>
      </c>
      <c r="C17" s="102">
        <f t="shared" si="1"/>
        <v>98</v>
      </c>
      <c r="D17" s="103">
        <f t="shared" si="1"/>
        <v>608</v>
      </c>
      <c r="E17" s="104">
        <f t="shared" si="1"/>
        <v>1743.020499</v>
      </c>
      <c r="F17" s="105">
        <v>9</v>
      </c>
      <c r="G17" s="106">
        <v>291</v>
      </c>
      <c r="H17" s="107">
        <v>1039.2</v>
      </c>
      <c r="I17" s="108">
        <v>7</v>
      </c>
      <c r="J17" s="109">
        <v>53</v>
      </c>
      <c r="K17" s="110">
        <v>185.50049899999999</v>
      </c>
      <c r="L17" s="105">
        <v>7</v>
      </c>
      <c r="M17" s="106">
        <v>14</v>
      </c>
      <c r="N17" s="107">
        <v>90.72</v>
      </c>
      <c r="O17" s="105">
        <v>73</v>
      </c>
      <c r="P17" s="106">
        <v>150</v>
      </c>
      <c r="Q17" s="107">
        <v>89.59999999999998</v>
      </c>
      <c r="R17" s="105">
        <v>2</v>
      </c>
      <c r="S17" s="106">
        <v>100</v>
      </c>
      <c r="T17" s="107">
        <v>338</v>
      </c>
    </row>
    <row r="18" spans="1:20" ht="62.25" customHeight="1" x14ac:dyDescent="0.25">
      <c r="A18" s="100">
        <v>12</v>
      </c>
      <c r="B18" s="101" t="s">
        <v>47</v>
      </c>
      <c r="C18" s="102">
        <f t="shared" si="1"/>
        <v>106</v>
      </c>
      <c r="D18" s="103">
        <f t="shared" si="1"/>
        <v>537</v>
      </c>
      <c r="E18" s="104">
        <f t="shared" si="1"/>
        <v>1182.9399980000001</v>
      </c>
      <c r="F18" s="105">
        <v>6</v>
      </c>
      <c r="G18" s="106">
        <v>58</v>
      </c>
      <c r="H18" s="107">
        <v>282.95999999999998</v>
      </c>
      <c r="I18" s="108">
        <v>13</v>
      </c>
      <c r="J18" s="109">
        <v>149</v>
      </c>
      <c r="K18" s="110">
        <v>355.29999800000002</v>
      </c>
      <c r="L18" s="105">
        <v>1</v>
      </c>
      <c r="M18" s="106">
        <v>1</v>
      </c>
      <c r="N18" s="107">
        <v>6.48</v>
      </c>
      <c r="O18" s="105">
        <v>80</v>
      </c>
      <c r="P18" s="106">
        <v>175</v>
      </c>
      <c r="Q18" s="107">
        <v>79.2</v>
      </c>
      <c r="R18" s="105">
        <v>6</v>
      </c>
      <c r="S18" s="106">
        <v>154</v>
      </c>
      <c r="T18" s="107">
        <v>459</v>
      </c>
    </row>
    <row r="19" spans="1:20" ht="62.25" customHeight="1" x14ac:dyDescent="0.25">
      <c r="A19" s="100">
        <v>13</v>
      </c>
      <c r="B19" s="101" t="s">
        <v>48</v>
      </c>
      <c r="C19" s="102">
        <f t="shared" si="1"/>
        <v>105</v>
      </c>
      <c r="D19" s="103">
        <f t="shared" si="1"/>
        <v>320</v>
      </c>
      <c r="E19" s="104">
        <f t="shared" si="1"/>
        <v>645.1825</v>
      </c>
      <c r="F19" s="105">
        <v>1</v>
      </c>
      <c r="G19" s="106">
        <v>10</v>
      </c>
      <c r="H19" s="107">
        <v>24</v>
      </c>
      <c r="I19" s="108">
        <v>16</v>
      </c>
      <c r="J19" s="109">
        <v>32</v>
      </c>
      <c r="K19" s="110">
        <v>127.0825</v>
      </c>
      <c r="L19" s="105"/>
      <c r="M19" s="106"/>
      <c r="N19" s="107"/>
      <c r="O19" s="105">
        <v>83</v>
      </c>
      <c r="P19" s="106">
        <v>118</v>
      </c>
      <c r="Q19" s="107">
        <v>62.099999999999994</v>
      </c>
      <c r="R19" s="105">
        <v>5</v>
      </c>
      <c r="S19" s="106">
        <v>160</v>
      </c>
      <c r="T19" s="107">
        <v>432</v>
      </c>
    </row>
    <row r="20" spans="1:20" ht="62.25" customHeight="1" thickBot="1" x14ac:dyDescent="0.3">
      <c r="A20" s="111">
        <v>14</v>
      </c>
      <c r="B20" s="112" t="s">
        <v>55</v>
      </c>
      <c r="C20" s="113">
        <f t="shared" si="1"/>
        <v>52</v>
      </c>
      <c r="D20" s="114">
        <f t="shared" si="1"/>
        <v>136</v>
      </c>
      <c r="E20" s="115">
        <f t="shared" si="1"/>
        <v>151.499999</v>
      </c>
      <c r="F20" s="116"/>
      <c r="G20" s="117"/>
      <c r="H20" s="118"/>
      <c r="I20" s="119">
        <v>2</v>
      </c>
      <c r="J20" s="120">
        <v>31</v>
      </c>
      <c r="K20" s="121">
        <v>44.999999000000003</v>
      </c>
      <c r="L20" s="116">
        <v>2</v>
      </c>
      <c r="M20" s="117">
        <v>6</v>
      </c>
      <c r="N20" s="118">
        <v>38.85</v>
      </c>
      <c r="O20" s="116">
        <v>48</v>
      </c>
      <c r="P20" s="117">
        <v>99</v>
      </c>
      <c r="Q20" s="118">
        <v>67.650000000000006</v>
      </c>
      <c r="R20" s="116"/>
      <c r="S20" s="117"/>
      <c r="T20" s="118"/>
    </row>
  </sheetData>
  <mergeCells count="11">
    <mergeCell ref="A6:B6"/>
    <mergeCell ref="A1:T1"/>
    <mergeCell ref="A3:A5"/>
    <mergeCell ref="B3:B5"/>
    <mergeCell ref="C3:E4"/>
    <mergeCell ref="F3:T3"/>
    <mergeCell ref="F4:H4"/>
    <mergeCell ref="I4:K4"/>
    <mergeCell ref="L4:N4"/>
    <mergeCell ref="O4:Q4"/>
    <mergeCell ref="R4:T4"/>
  </mergeCells>
  <conditionalFormatting sqref="C3 F4 C8:D20 A7:D7 A6:C6 A8:B19 A2:A3 D5:H5 E7:H20 F3:T3 L7:M20 M5:N5">
    <cfRule type="cellIs" dxfId="106" priority="45" operator="lessThan">
      <formula>0</formula>
    </cfRule>
  </conditionalFormatting>
  <conditionalFormatting sqref="A20:B20 D20:H20 L20:M20">
    <cfRule type="cellIs" dxfId="105" priority="44" operator="lessThan">
      <formula>0</formula>
    </cfRule>
  </conditionalFormatting>
  <conditionalFormatting sqref="D7:E20">
    <cfRule type="cellIs" dxfId="104" priority="43" operator="lessThan">
      <formula>0</formula>
    </cfRule>
  </conditionalFormatting>
  <conditionalFormatting sqref="F4 F5:H5 M5:N5">
    <cfRule type="cellIs" dxfId="103" priority="42" operator="lessThan">
      <formula>0</formula>
    </cfRule>
  </conditionalFormatting>
  <conditionalFormatting sqref="C3">
    <cfRule type="cellIs" dxfId="102" priority="41" operator="lessThan">
      <formula>0</formula>
    </cfRule>
  </conditionalFormatting>
  <conditionalFormatting sqref="B3">
    <cfRule type="cellIs" dxfId="101" priority="40" operator="lessThan">
      <formula>0</formula>
    </cfRule>
  </conditionalFormatting>
  <conditionalFormatting sqref="F4 L4:M4">
    <cfRule type="cellIs" dxfId="100" priority="39" operator="lessThan">
      <formula>0</formula>
    </cfRule>
  </conditionalFormatting>
  <conditionalFormatting sqref="F4 L4:M4">
    <cfRule type="cellIs" dxfId="99" priority="38" operator="lessThan">
      <formula>0</formula>
    </cfRule>
  </conditionalFormatting>
  <conditionalFormatting sqref="A1">
    <cfRule type="cellIs" dxfId="98" priority="37" operator="lessThan">
      <formula>0</formula>
    </cfRule>
  </conditionalFormatting>
  <conditionalFormatting sqref="N20">
    <cfRule type="cellIs" dxfId="97" priority="35" operator="lessThan">
      <formula>0</formula>
    </cfRule>
  </conditionalFormatting>
  <conditionalFormatting sqref="N7:N20">
    <cfRule type="cellIs" dxfId="96" priority="36" operator="lessThan">
      <formula>0</formula>
    </cfRule>
  </conditionalFormatting>
  <conditionalFormatting sqref="M5:N5">
    <cfRule type="cellIs" dxfId="95" priority="34" operator="lessThan">
      <formula>0</formula>
    </cfRule>
  </conditionalFormatting>
  <conditionalFormatting sqref="G5:H5">
    <cfRule type="cellIs" dxfId="94" priority="33" operator="lessThan">
      <formula>0</formula>
    </cfRule>
  </conditionalFormatting>
  <conditionalFormatting sqref="Q20">
    <cfRule type="cellIs" dxfId="93" priority="28" operator="lessThan">
      <formula>0</formula>
    </cfRule>
  </conditionalFormatting>
  <conditionalFormatting sqref="P5">
    <cfRule type="cellIs" dxfId="92" priority="27" operator="lessThan">
      <formula>0</formula>
    </cfRule>
  </conditionalFormatting>
  <conditionalFormatting sqref="Q5">
    <cfRule type="cellIs" dxfId="91" priority="25" operator="lessThan">
      <formula>0</formula>
    </cfRule>
  </conditionalFormatting>
  <conditionalFormatting sqref="Q5">
    <cfRule type="cellIs" dxfId="90" priority="24" operator="lessThan">
      <formula>0</formula>
    </cfRule>
  </conditionalFormatting>
  <conditionalFormatting sqref="Q5">
    <cfRule type="cellIs" dxfId="89" priority="23" operator="lessThan">
      <formula>0</formula>
    </cfRule>
  </conditionalFormatting>
  <conditionalFormatting sqref="O7:P20 P5">
    <cfRule type="cellIs" dxfId="88" priority="32" operator="lessThan">
      <formula>0</formula>
    </cfRule>
  </conditionalFormatting>
  <conditionalFormatting sqref="O20:P20">
    <cfRule type="cellIs" dxfId="87" priority="31" operator="lessThan">
      <formula>0</formula>
    </cfRule>
  </conditionalFormatting>
  <conditionalFormatting sqref="P5">
    <cfRule type="cellIs" dxfId="86" priority="30" operator="lessThan">
      <formula>0</formula>
    </cfRule>
  </conditionalFormatting>
  <conditionalFormatting sqref="Q7:Q20">
    <cfRule type="cellIs" dxfId="85" priority="29" operator="lessThan">
      <formula>0</formula>
    </cfRule>
  </conditionalFormatting>
  <conditionalFormatting sqref="T5">
    <cfRule type="cellIs" dxfId="84" priority="16" operator="lessThan">
      <formula>0</formula>
    </cfRule>
  </conditionalFormatting>
  <conditionalFormatting sqref="T5">
    <cfRule type="cellIs" dxfId="83" priority="15" operator="lessThan">
      <formula>0</formula>
    </cfRule>
  </conditionalFormatting>
  <conditionalFormatting sqref="T5">
    <cfRule type="cellIs" dxfId="82" priority="14" operator="lessThan">
      <formula>0</formula>
    </cfRule>
  </conditionalFormatting>
  <conditionalFormatting sqref="N5">
    <cfRule type="cellIs" dxfId="81" priority="26" operator="lessThan">
      <formula>0</formula>
    </cfRule>
  </conditionalFormatting>
  <conditionalFormatting sqref="R7:S20 S5">
    <cfRule type="cellIs" dxfId="80" priority="22" operator="lessThan">
      <formula>0</formula>
    </cfRule>
  </conditionalFormatting>
  <conditionalFormatting sqref="R20:S20">
    <cfRule type="cellIs" dxfId="79" priority="21" operator="lessThan">
      <formula>0</formula>
    </cfRule>
  </conditionalFormatting>
  <conditionalFormatting sqref="S5">
    <cfRule type="cellIs" dxfId="78" priority="20" operator="lessThan">
      <formula>0</formula>
    </cfRule>
  </conditionalFormatting>
  <conditionalFormatting sqref="T20">
    <cfRule type="cellIs" dxfId="77" priority="18" operator="lessThan">
      <formula>0</formula>
    </cfRule>
  </conditionalFormatting>
  <conditionalFormatting sqref="T7:T20">
    <cfRule type="cellIs" dxfId="76" priority="19" operator="lessThan">
      <formula>0</formula>
    </cfRule>
  </conditionalFormatting>
  <conditionalFormatting sqref="S5">
    <cfRule type="cellIs" dxfId="75" priority="17" operator="lessThan">
      <formula>0</formula>
    </cfRule>
  </conditionalFormatting>
  <conditionalFormatting sqref="I7:I9 I13 I15 J7:K14 J16:K20 I5">
    <cfRule type="cellIs" dxfId="74" priority="13" operator="lessThan">
      <formula>0</formula>
    </cfRule>
  </conditionalFormatting>
  <conditionalFormatting sqref="I10">
    <cfRule type="cellIs" dxfId="73" priority="12" operator="lessThan">
      <formula>0</formula>
    </cfRule>
  </conditionalFormatting>
  <conditionalFormatting sqref="I11">
    <cfRule type="cellIs" dxfId="72" priority="11" operator="lessThan">
      <formula>0</formula>
    </cfRule>
  </conditionalFormatting>
  <conditionalFormatting sqref="I12">
    <cfRule type="cellIs" dxfId="71" priority="10" operator="lessThan">
      <formula>0</formula>
    </cfRule>
  </conditionalFormatting>
  <conditionalFormatting sqref="J15:K15">
    <cfRule type="cellIs" dxfId="70" priority="7" operator="lessThan">
      <formula>0</formula>
    </cfRule>
  </conditionalFormatting>
  <conditionalFormatting sqref="I14">
    <cfRule type="cellIs" dxfId="69" priority="9" operator="lessThan">
      <formula>0</formula>
    </cfRule>
  </conditionalFormatting>
  <conditionalFormatting sqref="I16:I20">
    <cfRule type="cellIs" dxfId="68" priority="8" operator="lessThan">
      <formula>0</formula>
    </cfRule>
  </conditionalFormatting>
  <conditionalFormatting sqref="I4">
    <cfRule type="cellIs" dxfId="67" priority="6" operator="lessThan">
      <formula>0</formula>
    </cfRule>
  </conditionalFormatting>
  <conditionalFormatting sqref="I4">
    <cfRule type="cellIs" dxfId="66" priority="5" operator="lessThan">
      <formula>0</formula>
    </cfRule>
  </conditionalFormatting>
  <conditionalFormatting sqref="J5:K5">
    <cfRule type="cellIs" dxfId="65" priority="4" operator="lessThan">
      <formula>0</formula>
    </cfRule>
  </conditionalFormatting>
  <conditionalFormatting sqref="L5">
    <cfRule type="cellIs" dxfId="64" priority="3" operator="lessThan">
      <formula>0</formula>
    </cfRule>
  </conditionalFormatting>
  <conditionalFormatting sqref="O5">
    <cfRule type="cellIs" dxfId="63" priority="2" operator="lessThan">
      <formula>0</formula>
    </cfRule>
  </conditionalFormatting>
  <conditionalFormatting sqref="R5">
    <cfRule type="cellIs" dxfId="62" priority="1" operator="lessThan">
      <formula>0</formula>
    </cfRule>
  </conditionalFormatting>
  <printOptions horizontalCentered="1"/>
  <pageMargins left="0.39370078740157483" right="0.35433070866141736" top="0.35433070866141736" bottom="0.35433070866141736" header="0" footer="0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21"/>
  <sheetViews>
    <sheetView view="pageBreakPreview" zoomScale="40" zoomScaleNormal="55" zoomScaleSheetLayoutView="40" workbookViewId="0">
      <selection sqref="A1:L1"/>
    </sheetView>
  </sheetViews>
  <sheetFormatPr defaultRowHeight="15" x14ac:dyDescent="0.25"/>
  <cols>
    <col min="1" max="1" width="9.85546875" style="32" customWidth="1"/>
    <col min="2" max="2" width="39" style="32" customWidth="1"/>
    <col min="3" max="12" width="21.85546875" style="32" customWidth="1"/>
    <col min="13" max="16384" width="9.140625" style="32"/>
  </cols>
  <sheetData>
    <row r="1" spans="1:12" ht="96" customHeight="1" x14ac:dyDescent="0.25">
      <c r="A1" s="346" t="s">
        <v>73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24.75" customHeight="1" thickBo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6" t="s">
        <v>58</v>
      </c>
    </row>
    <row r="3" spans="1:12" ht="37.5" customHeight="1" thickBot="1" x14ac:dyDescent="0.3">
      <c r="A3" s="320" t="s">
        <v>2</v>
      </c>
      <c r="B3" s="323" t="s">
        <v>3</v>
      </c>
      <c r="C3" s="320" t="s">
        <v>59</v>
      </c>
      <c r="D3" s="347"/>
      <c r="E3" s="350" t="s">
        <v>74</v>
      </c>
      <c r="F3" s="351"/>
      <c r="G3" s="351"/>
      <c r="H3" s="351"/>
      <c r="I3" s="351"/>
      <c r="J3" s="351"/>
      <c r="K3" s="351"/>
      <c r="L3" s="352"/>
    </row>
    <row r="4" spans="1:12" ht="102" customHeight="1" thickBot="1" x14ac:dyDescent="0.3">
      <c r="A4" s="321"/>
      <c r="B4" s="324"/>
      <c r="C4" s="348"/>
      <c r="D4" s="349"/>
      <c r="E4" s="353" t="s">
        <v>75</v>
      </c>
      <c r="F4" s="354"/>
      <c r="G4" s="353" t="s">
        <v>76</v>
      </c>
      <c r="H4" s="354"/>
      <c r="I4" s="339" t="s">
        <v>77</v>
      </c>
      <c r="J4" s="340"/>
      <c r="K4" s="353" t="s">
        <v>78</v>
      </c>
      <c r="L4" s="354"/>
    </row>
    <row r="5" spans="1:12" ht="69.75" customHeight="1" thickBot="1" x14ac:dyDescent="0.3">
      <c r="A5" s="322"/>
      <c r="B5" s="325"/>
      <c r="C5" s="122" t="s">
        <v>67</v>
      </c>
      <c r="D5" s="79" t="s">
        <v>68</v>
      </c>
      <c r="E5" s="123" t="s">
        <v>71</v>
      </c>
      <c r="F5" s="79" t="s">
        <v>68</v>
      </c>
      <c r="G5" s="123" t="s">
        <v>71</v>
      </c>
      <c r="H5" s="79" t="s">
        <v>68</v>
      </c>
      <c r="I5" s="123" t="s">
        <v>71</v>
      </c>
      <c r="J5" s="79" t="s">
        <v>68</v>
      </c>
      <c r="K5" s="123" t="s">
        <v>71</v>
      </c>
      <c r="L5" s="79" t="s">
        <v>68</v>
      </c>
    </row>
    <row r="6" spans="1:12" ht="54.75" customHeight="1" thickBot="1" x14ac:dyDescent="0.3">
      <c r="A6" s="317" t="s">
        <v>15</v>
      </c>
      <c r="B6" s="318"/>
      <c r="C6" s="124">
        <f>SUM(C7:C20)</f>
        <v>18347</v>
      </c>
      <c r="D6" s="125">
        <f>SUM(D7:D20)</f>
        <v>42426.225461000009</v>
      </c>
      <c r="E6" s="86">
        <f t="shared" ref="E6:L6" si="0">SUM(E7:E20)</f>
        <v>12047</v>
      </c>
      <c r="F6" s="88">
        <f t="shared" si="0"/>
        <v>29568.754267</v>
      </c>
      <c r="G6" s="86">
        <f t="shared" si="0"/>
        <v>1416</v>
      </c>
      <c r="H6" s="88">
        <f t="shared" si="0"/>
        <v>547.0809999999999</v>
      </c>
      <c r="I6" s="86">
        <f t="shared" si="0"/>
        <v>3687</v>
      </c>
      <c r="J6" s="126">
        <f t="shared" si="0"/>
        <v>11496.780193999999</v>
      </c>
      <c r="K6" s="86">
        <f t="shared" si="0"/>
        <v>1197</v>
      </c>
      <c r="L6" s="88">
        <f t="shared" si="0"/>
        <v>813.61</v>
      </c>
    </row>
    <row r="7" spans="1:12" ht="62.25" customHeight="1" x14ac:dyDescent="0.25">
      <c r="A7" s="89">
        <v>1</v>
      </c>
      <c r="B7" s="90" t="s">
        <v>16</v>
      </c>
      <c r="C7" s="127">
        <f>E7+G7+I7+K7</f>
        <v>850</v>
      </c>
      <c r="D7" s="128">
        <f t="shared" ref="D7:D20" si="1">F7+H7+J7+L7</f>
        <v>2656.3569160000006</v>
      </c>
      <c r="E7" s="97">
        <v>512</v>
      </c>
      <c r="F7" s="99">
        <v>2040.0000000000005</v>
      </c>
      <c r="G7" s="97">
        <v>82</v>
      </c>
      <c r="H7" s="99">
        <v>22.351000000000003</v>
      </c>
      <c r="I7" s="97">
        <v>219</v>
      </c>
      <c r="J7" s="129">
        <v>573.25591600000007</v>
      </c>
      <c r="K7" s="97">
        <v>37</v>
      </c>
      <c r="L7" s="99">
        <v>20.75</v>
      </c>
    </row>
    <row r="8" spans="1:12" ht="44.25" customHeight="1" x14ac:dyDescent="0.25">
      <c r="A8" s="100">
        <v>2</v>
      </c>
      <c r="B8" s="101" t="s">
        <v>38</v>
      </c>
      <c r="C8" s="130">
        <f t="shared" ref="C8:C20" si="2">E8+G8+I8+K8</f>
        <v>414</v>
      </c>
      <c r="D8" s="131">
        <f t="shared" si="1"/>
        <v>3077.5</v>
      </c>
      <c r="E8" s="108">
        <v>409</v>
      </c>
      <c r="F8" s="110">
        <v>3042.5</v>
      </c>
      <c r="G8" s="108"/>
      <c r="H8" s="110"/>
      <c r="I8" s="108">
        <v>5</v>
      </c>
      <c r="J8" s="132">
        <v>35</v>
      </c>
      <c r="K8" s="108"/>
      <c r="L8" s="110"/>
    </row>
    <row r="9" spans="1:12" ht="44.25" customHeight="1" x14ac:dyDescent="0.25">
      <c r="A9" s="100">
        <v>3</v>
      </c>
      <c r="B9" s="101" t="s">
        <v>39</v>
      </c>
      <c r="C9" s="130">
        <f t="shared" si="2"/>
        <v>4473</v>
      </c>
      <c r="D9" s="131">
        <f t="shared" si="1"/>
        <v>6398.4913720000013</v>
      </c>
      <c r="E9" s="108">
        <v>4210</v>
      </c>
      <c r="F9" s="110">
        <v>5844.4413720000011</v>
      </c>
      <c r="G9" s="108">
        <v>91</v>
      </c>
      <c r="H9" s="110">
        <v>93.8</v>
      </c>
      <c r="I9" s="108">
        <v>164</v>
      </c>
      <c r="J9" s="132">
        <v>456.8</v>
      </c>
      <c r="K9" s="108">
        <v>8</v>
      </c>
      <c r="L9" s="110">
        <v>3.45</v>
      </c>
    </row>
    <row r="10" spans="1:12" ht="44.25" customHeight="1" x14ac:dyDescent="0.25">
      <c r="A10" s="100">
        <v>4</v>
      </c>
      <c r="B10" s="101" t="s">
        <v>40</v>
      </c>
      <c r="C10" s="130">
        <f t="shared" si="2"/>
        <v>574</v>
      </c>
      <c r="D10" s="131">
        <f t="shared" si="1"/>
        <v>1791.5350000000001</v>
      </c>
      <c r="E10" s="108">
        <v>321</v>
      </c>
      <c r="F10" s="110">
        <v>1460.402</v>
      </c>
      <c r="G10" s="108">
        <v>61</v>
      </c>
      <c r="H10" s="110">
        <v>16.45</v>
      </c>
      <c r="I10" s="108">
        <v>80</v>
      </c>
      <c r="J10" s="132">
        <v>252.12300000000002</v>
      </c>
      <c r="K10" s="108">
        <v>112</v>
      </c>
      <c r="L10" s="110">
        <v>62.56</v>
      </c>
    </row>
    <row r="11" spans="1:12" ht="44.25" customHeight="1" x14ac:dyDescent="0.25">
      <c r="A11" s="100">
        <v>5</v>
      </c>
      <c r="B11" s="101" t="s">
        <v>41</v>
      </c>
      <c r="C11" s="130">
        <f t="shared" si="2"/>
        <v>3244</v>
      </c>
      <c r="D11" s="131">
        <f t="shared" si="1"/>
        <v>5132.16</v>
      </c>
      <c r="E11" s="108">
        <v>1674</v>
      </c>
      <c r="F11" s="110">
        <v>2636.7599999999998</v>
      </c>
      <c r="G11" s="108">
        <v>256</v>
      </c>
      <c r="H11" s="110">
        <v>79.299999999999983</v>
      </c>
      <c r="I11" s="108">
        <v>1081</v>
      </c>
      <c r="J11" s="132">
        <v>2280.1000000000004</v>
      </c>
      <c r="K11" s="108">
        <v>233</v>
      </c>
      <c r="L11" s="110">
        <v>136.00000000000003</v>
      </c>
    </row>
    <row r="12" spans="1:12" ht="44.25" customHeight="1" x14ac:dyDescent="0.25">
      <c r="A12" s="100">
        <v>6</v>
      </c>
      <c r="B12" s="101" t="s">
        <v>42</v>
      </c>
      <c r="C12" s="130">
        <f t="shared" si="2"/>
        <v>750</v>
      </c>
      <c r="D12" s="131">
        <f t="shared" si="1"/>
        <v>3323.2139999999995</v>
      </c>
      <c r="E12" s="108">
        <v>253</v>
      </c>
      <c r="F12" s="110">
        <v>1743.4739999999997</v>
      </c>
      <c r="G12" s="108">
        <v>55</v>
      </c>
      <c r="H12" s="110">
        <v>18.87</v>
      </c>
      <c r="I12" s="108">
        <v>379</v>
      </c>
      <c r="J12" s="132">
        <v>1513.8</v>
      </c>
      <c r="K12" s="108">
        <v>63</v>
      </c>
      <c r="L12" s="110">
        <v>47.07</v>
      </c>
    </row>
    <row r="13" spans="1:12" ht="44.25" customHeight="1" x14ac:dyDescent="0.25">
      <c r="A13" s="100">
        <v>7</v>
      </c>
      <c r="B13" s="101" t="s">
        <v>43</v>
      </c>
      <c r="C13" s="130">
        <f t="shared" si="2"/>
        <v>1587</v>
      </c>
      <c r="D13" s="131">
        <f t="shared" si="1"/>
        <v>1666.2</v>
      </c>
      <c r="E13" s="108">
        <v>1167</v>
      </c>
      <c r="F13" s="110">
        <v>1165.5</v>
      </c>
      <c r="G13" s="108">
        <v>220</v>
      </c>
      <c r="H13" s="110">
        <v>87.5</v>
      </c>
      <c r="I13" s="108">
        <v>98</v>
      </c>
      <c r="J13" s="132">
        <v>356.40000000000003</v>
      </c>
      <c r="K13" s="108">
        <v>102</v>
      </c>
      <c r="L13" s="110">
        <v>56.8</v>
      </c>
    </row>
    <row r="14" spans="1:12" ht="44.25" customHeight="1" x14ac:dyDescent="0.25">
      <c r="A14" s="100">
        <v>8</v>
      </c>
      <c r="B14" s="101" t="s">
        <v>44</v>
      </c>
      <c r="C14" s="130">
        <f t="shared" si="2"/>
        <v>2160</v>
      </c>
      <c r="D14" s="131">
        <f t="shared" si="1"/>
        <v>2764.4341399999998</v>
      </c>
      <c r="E14" s="108">
        <v>1587</v>
      </c>
      <c r="F14" s="110">
        <v>2063.5819999999999</v>
      </c>
      <c r="G14" s="108">
        <v>139</v>
      </c>
      <c r="H14" s="110">
        <v>73.099999999999994</v>
      </c>
      <c r="I14" s="108">
        <v>253</v>
      </c>
      <c r="J14" s="132">
        <v>486.65213999999997</v>
      </c>
      <c r="K14" s="108">
        <v>181</v>
      </c>
      <c r="L14" s="110">
        <v>141.1</v>
      </c>
    </row>
    <row r="15" spans="1:12" ht="44.25" customHeight="1" x14ac:dyDescent="0.25">
      <c r="A15" s="100">
        <v>9</v>
      </c>
      <c r="B15" s="101" t="s">
        <v>45</v>
      </c>
      <c r="C15" s="130">
        <f t="shared" si="2"/>
        <v>586</v>
      </c>
      <c r="D15" s="131">
        <f t="shared" si="1"/>
        <v>2266.6247450000001</v>
      </c>
      <c r="E15" s="108">
        <v>366</v>
      </c>
      <c r="F15" s="110">
        <v>2069.5488</v>
      </c>
      <c r="G15" s="108">
        <v>41</v>
      </c>
      <c r="H15" s="110">
        <v>13.662000000000003</v>
      </c>
      <c r="I15" s="108">
        <v>40</v>
      </c>
      <c r="J15" s="132">
        <v>104.033945</v>
      </c>
      <c r="K15" s="108">
        <v>139</v>
      </c>
      <c r="L15" s="110">
        <v>79.380000000000024</v>
      </c>
    </row>
    <row r="16" spans="1:12" ht="44.25" customHeight="1" x14ac:dyDescent="0.25">
      <c r="A16" s="100">
        <v>10</v>
      </c>
      <c r="B16" s="101" t="s">
        <v>46</v>
      </c>
      <c r="C16" s="130">
        <f t="shared" si="2"/>
        <v>684</v>
      </c>
      <c r="D16" s="131">
        <f t="shared" si="1"/>
        <v>1408.4650999999999</v>
      </c>
      <c r="E16" s="108">
        <v>290</v>
      </c>
      <c r="F16" s="110">
        <v>600.23310000000004</v>
      </c>
      <c r="G16" s="108">
        <v>40</v>
      </c>
      <c r="H16" s="110">
        <v>14.500000000000005</v>
      </c>
      <c r="I16" s="108">
        <v>195</v>
      </c>
      <c r="J16" s="132">
        <v>665.21199999999999</v>
      </c>
      <c r="K16" s="108">
        <v>159</v>
      </c>
      <c r="L16" s="110">
        <v>128.52000000000001</v>
      </c>
    </row>
    <row r="17" spans="1:12" ht="44.25" customHeight="1" x14ac:dyDescent="0.25">
      <c r="A17" s="100">
        <v>11</v>
      </c>
      <c r="B17" s="101" t="s">
        <v>26</v>
      </c>
      <c r="C17" s="130">
        <f t="shared" si="2"/>
        <v>775</v>
      </c>
      <c r="D17" s="131">
        <f t="shared" si="1"/>
        <v>3622.8674999999989</v>
      </c>
      <c r="E17" s="108">
        <v>405</v>
      </c>
      <c r="F17" s="110">
        <v>2660.8674999999994</v>
      </c>
      <c r="G17" s="108">
        <v>49</v>
      </c>
      <c r="H17" s="110">
        <v>20.700000000000003</v>
      </c>
      <c r="I17" s="108">
        <v>246</v>
      </c>
      <c r="J17" s="132">
        <v>880.1</v>
      </c>
      <c r="K17" s="108">
        <v>75</v>
      </c>
      <c r="L17" s="110">
        <v>61.199999999999996</v>
      </c>
    </row>
    <row r="18" spans="1:12" ht="44.25" customHeight="1" x14ac:dyDescent="0.25">
      <c r="A18" s="100">
        <v>12</v>
      </c>
      <c r="B18" s="101" t="s">
        <v>47</v>
      </c>
      <c r="C18" s="130">
        <f t="shared" si="2"/>
        <v>908</v>
      </c>
      <c r="D18" s="131">
        <f t="shared" si="1"/>
        <v>3234.386688000001</v>
      </c>
      <c r="E18" s="108">
        <v>428</v>
      </c>
      <c r="F18" s="110">
        <v>2271.7154950000004</v>
      </c>
      <c r="G18" s="108">
        <v>70</v>
      </c>
      <c r="H18" s="110">
        <v>21.817999999999998</v>
      </c>
      <c r="I18" s="108">
        <v>383</v>
      </c>
      <c r="J18" s="132">
        <v>923.95319300000006</v>
      </c>
      <c r="K18" s="108">
        <v>27</v>
      </c>
      <c r="L18" s="110">
        <v>16.900000000000006</v>
      </c>
    </row>
    <row r="19" spans="1:12" ht="44.25" customHeight="1" x14ac:dyDescent="0.25">
      <c r="A19" s="100">
        <v>13</v>
      </c>
      <c r="B19" s="101" t="s">
        <v>48</v>
      </c>
      <c r="C19" s="130">
        <f t="shared" si="2"/>
        <v>812</v>
      </c>
      <c r="D19" s="131">
        <f t="shared" si="1"/>
        <v>2090.19</v>
      </c>
      <c r="E19" s="108">
        <v>409</v>
      </c>
      <c r="F19" s="110">
        <v>1840.13</v>
      </c>
      <c r="G19" s="108">
        <v>298</v>
      </c>
      <c r="H19" s="110">
        <v>80.53</v>
      </c>
      <c r="I19" s="108">
        <v>68</v>
      </c>
      <c r="J19" s="132">
        <v>148.55000000000001</v>
      </c>
      <c r="K19" s="108">
        <v>37</v>
      </c>
      <c r="L19" s="110">
        <v>20.980000000000004</v>
      </c>
    </row>
    <row r="20" spans="1:12" ht="44.25" customHeight="1" thickBot="1" x14ac:dyDescent="0.3">
      <c r="A20" s="111">
        <v>14</v>
      </c>
      <c r="B20" s="112" t="s">
        <v>29</v>
      </c>
      <c r="C20" s="133">
        <f t="shared" si="2"/>
        <v>530</v>
      </c>
      <c r="D20" s="134">
        <f t="shared" si="1"/>
        <v>2993.7999999999997</v>
      </c>
      <c r="E20" s="119">
        <v>16</v>
      </c>
      <c r="F20" s="121">
        <v>129.6</v>
      </c>
      <c r="G20" s="119">
        <v>14</v>
      </c>
      <c r="H20" s="121">
        <v>4.5</v>
      </c>
      <c r="I20" s="119">
        <v>476</v>
      </c>
      <c r="J20" s="135">
        <v>2820.7999999999997</v>
      </c>
      <c r="K20" s="119">
        <v>24</v>
      </c>
      <c r="L20" s="121">
        <v>38.9</v>
      </c>
    </row>
    <row r="21" spans="1:12" ht="58.5" customHeight="1" x14ac:dyDescent="0.25">
      <c r="A21" s="345" t="s">
        <v>79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</row>
  </sheetData>
  <mergeCells count="11">
    <mergeCell ref="A6:B6"/>
    <mergeCell ref="A21:L21"/>
    <mergeCell ref="A1:L1"/>
    <mergeCell ref="A3:A5"/>
    <mergeCell ref="B3:B5"/>
    <mergeCell ref="C3:D4"/>
    <mergeCell ref="E3:L3"/>
    <mergeCell ref="E4:F4"/>
    <mergeCell ref="G4:H4"/>
    <mergeCell ref="I4:J4"/>
    <mergeCell ref="K4:L4"/>
  </mergeCells>
  <conditionalFormatting sqref="C3 I7:J9 I13:J13 I15:J15 A6:C6 A8:B19 A2:A3 E3:E4 C8:G20 A7:G7 K7:L14 K16:L20 C5:L5">
    <cfRule type="cellIs" dxfId="61" priority="17" operator="lessThan">
      <formula>0</formula>
    </cfRule>
  </conditionalFormatting>
  <conditionalFormatting sqref="A20:B20">
    <cfRule type="cellIs" dxfId="60" priority="16" operator="lessThan">
      <formula>0</formula>
    </cfRule>
  </conditionalFormatting>
  <conditionalFormatting sqref="D7:D20">
    <cfRule type="cellIs" dxfId="59" priority="15" operator="lessThan">
      <formula>0</formula>
    </cfRule>
  </conditionalFormatting>
  <conditionalFormatting sqref="E5:H5 E4">
    <cfRule type="cellIs" dxfId="58" priority="14" operator="lessThan">
      <formula>0</formula>
    </cfRule>
  </conditionalFormatting>
  <conditionalFormatting sqref="C3">
    <cfRule type="cellIs" dxfId="57" priority="13" operator="lessThan">
      <formula>0</formula>
    </cfRule>
  </conditionalFormatting>
  <conditionalFormatting sqref="B3">
    <cfRule type="cellIs" dxfId="56" priority="12" operator="lessThan">
      <formula>0</formula>
    </cfRule>
  </conditionalFormatting>
  <conditionalFormatting sqref="G4 I4 K4">
    <cfRule type="cellIs" dxfId="55" priority="11" operator="lessThan">
      <formula>0</formula>
    </cfRule>
  </conditionalFormatting>
  <conditionalFormatting sqref="G4 I4 K4">
    <cfRule type="cellIs" dxfId="54" priority="10" operator="lessThan">
      <formula>0</formula>
    </cfRule>
  </conditionalFormatting>
  <conditionalFormatting sqref="I12:J12">
    <cfRule type="cellIs" dxfId="53" priority="7" operator="lessThan">
      <formula>0</formula>
    </cfRule>
  </conditionalFormatting>
  <conditionalFormatting sqref="K15:L15">
    <cfRule type="cellIs" dxfId="52" priority="3" operator="lessThan">
      <formula>0</formula>
    </cfRule>
  </conditionalFormatting>
  <conditionalFormatting sqref="I11:J11">
    <cfRule type="cellIs" dxfId="51" priority="8" operator="lessThan">
      <formula>0</formula>
    </cfRule>
  </conditionalFormatting>
  <conditionalFormatting sqref="I10:J10">
    <cfRule type="cellIs" dxfId="50" priority="9" operator="lessThan">
      <formula>0</formula>
    </cfRule>
  </conditionalFormatting>
  <conditionalFormatting sqref="I14:J14">
    <cfRule type="cellIs" dxfId="49" priority="6" operator="lessThan">
      <formula>0</formula>
    </cfRule>
  </conditionalFormatting>
  <conditionalFormatting sqref="I16:J20">
    <cfRule type="cellIs" dxfId="48" priority="5" operator="lessThan">
      <formula>0</formula>
    </cfRule>
  </conditionalFormatting>
  <conditionalFormatting sqref="A1">
    <cfRule type="cellIs" dxfId="47" priority="4" operator="lessThan">
      <formula>0</formula>
    </cfRule>
  </conditionalFormatting>
  <conditionalFormatting sqref="H20">
    <cfRule type="cellIs" dxfId="46" priority="1" operator="lessThan">
      <formula>0</formula>
    </cfRule>
  </conditionalFormatting>
  <conditionalFormatting sqref="H7:H20">
    <cfRule type="cellIs" dxfId="45" priority="2" operator="lessThan">
      <formula>0</formula>
    </cfRule>
  </conditionalFormatting>
  <printOptions horizontalCentered="1"/>
  <pageMargins left="0.39370078740157483" right="0.35433070866141736" top="0.35433070866141736" bottom="0.35433070866141736" header="0" footer="0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19"/>
  <sheetViews>
    <sheetView view="pageBreakPreview" zoomScale="55" zoomScaleNormal="55" zoomScaleSheetLayoutView="55" workbookViewId="0">
      <selection sqref="A1:I1"/>
    </sheetView>
  </sheetViews>
  <sheetFormatPr defaultRowHeight="15" x14ac:dyDescent="0.25"/>
  <cols>
    <col min="1" max="1" width="8.42578125" style="32" customWidth="1"/>
    <col min="2" max="2" width="32.85546875" style="32" customWidth="1"/>
    <col min="3" max="4" width="22.85546875" style="32" customWidth="1"/>
    <col min="5" max="6" width="26.7109375" style="32" customWidth="1"/>
    <col min="7" max="9" width="24.28515625" style="32" customWidth="1"/>
    <col min="10" max="16384" width="9.140625" style="32"/>
  </cols>
  <sheetData>
    <row r="1" spans="1:9" ht="68.25" customHeight="1" x14ac:dyDescent="0.25">
      <c r="A1" s="355" t="s">
        <v>80</v>
      </c>
      <c r="B1" s="355"/>
      <c r="C1" s="355"/>
      <c r="D1" s="355"/>
      <c r="E1" s="355"/>
      <c r="F1" s="355"/>
      <c r="G1" s="355"/>
      <c r="H1" s="355"/>
      <c r="I1" s="355"/>
    </row>
    <row r="2" spans="1:9" ht="21" customHeight="1" thickBot="1" x14ac:dyDescent="0.3">
      <c r="A2" s="75"/>
      <c r="B2" s="75"/>
      <c r="C2" s="75"/>
      <c r="D2" s="75"/>
      <c r="E2" s="75"/>
      <c r="F2" s="75"/>
      <c r="G2" s="75"/>
      <c r="H2" s="356" t="s">
        <v>81</v>
      </c>
      <c r="I2" s="356"/>
    </row>
    <row r="3" spans="1:9" ht="22.5" customHeight="1" thickBot="1" x14ac:dyDescent="0.45">
      <c r="A3" s="326" t="s">
        <v>31</v>
      </c>
      <c r="B3" s="328" t="s">
        <v>3</v>
      </c>
      <c r="C3" s="359" t="s">
        <v>66</v>
      </c>
      <c r="D3" s="361" t="s">
        <v>82</v>
      </c>
      <c r="E3" s="363" t="s">
        <v>83</v>
      </c>
      <c r="F3" s="364"/>
      <c r="G3" s="363" t="s">
        <v>8</v>
      </c>
      <c r="H3" s="364"/>
      <c r="I3" s="365"/>
    </row>
    <row r="4" spans="1:9" ht="117.75" customHeight="1" thickBot="1" x14ac:dyDescent="0.3">
      <c r="A4" s="357"/>
      <c r="B4" s="358"/>
      <c r="C4" s="360"/>
      <c r="D4" s="362"/>
      <c r="E4" s="33" t="s">
        <v>84</v>
      </c>
      <c r="F4" s="136" t="s">
        <v>85</v>
      </c>
      <c r="G4" s="137" t="s">
        <v>86</v>
      </c>
      <c r="H4" s="138" t="s">
        <v>87</v>
      </c>
      <c r="I4" s="139" t="s">
        <v>88</v>
      </c>
    </row>
    <row r="5" spans="1:9" ht="45" customHeight="1" thickBot="1" x14ac:dyDescent="0.3">
      <c r="A5" s="295" t="s">
        <v>15</v>
      </c>
      <c r="B5" s="296"/>
      <c r="C5" s="140">
        <f>SUM(C6:C19)</f>
        <v>103190</v>
      </c>
      <c r="D5" s="36">
        <f>SUM(D6:D19)</f>
        <v>254114</v>
      </c>
      <c r="E5" s="141">
        <f t="shared" ref="E5:I5" si="0">SUM(E6:E19)</f>
        <v>86017</v>
      </c>
      <c r="F5" s="142">
        <f t="shared" si="0"/>
        <v>168097</v>
      </c>
      <c r="G5" s="37">
        <f t="shared" si="0"/>
        <v>124237</v>
      </c>
      <c r="H5" s="38">
        <f t="shared" si="0"/>
        <v>108975</v>
      </c>
      <c r="I5" s="39">
        <f t="shared" si="0"/>
        <v>20902</v>
      </c>
    </row>
    <row r="6" spans="1:9" ht="50.25" customHeight="1" x14ac:dyDescent="0.25">
      <c r="A6" s="143">
        <v>1</v>
      </c>
      <c r="B6" s="144" t="s">
        <v>16</v>
      </c>
      <c r="C6" s="145">
        <v>3814</v>
      </c>
      <c r="D6" s="43">
        <v>7751</v>
      </c>
      <c r="E6" s="146">
        <v>2845</v>
      </c>
      <c r="F6" s="147">
        <v>4906</v>
      </c>
      <c r="G6" s="44">
        <v>3638</v>
      </c>
      <c r="H6" s="45">
        <v>3591</v>
      </c>
      <c r="I6" s="46">
        <v>522</v>
      </c>
    </row>
    <row r="7" spans="1:9" ht="42" customHeight="1" x14ac:dyDescent="0.25">
      <c r="A7" s="148">
        <v>2</v>
      </c>
      <c r="B7" s="149" t="s">
        <v>38</v>
      </c>
      <c r="C7" s="150">
        <v>6862</v>
      </c>
      <c r="D7" s="49">
        <v>15239</v>
      </c>
      <c r="E7" s="151">
        <v>5345</v>
      </c>
      <c r="F7" s="152">
        <v>9894</v>
      </c>
      <c r="G7" s="50">
        <v>6493</v>
      </c>
      <c r="H7" s="51">
        <v>7303</v>
      </c>
      <c r="I7" s="52">
        <v>1443</v>
      </c>
    </row>
    <row r="8" spans="1:9" ht="42" customHeight="1" x14ac:dyDescent="0.25">
      <c r="A8" s="148">
        <v>3</v>
      </c>
      <c r="B8" s="149" t="s">
        <v>39</v>
      </c>
      <c r="C8" s="150">
        <v>6287</v>
      </c>
      <c r="D8" s="49">
        <v>13775</v>
      </c>
      <c r="E8" s="151">
        <v>4664</v>
      </c>
      <c r="F8" s="152">
        <v>9111</v>
      </c>
      <c r="G8" s="50">
        <v>6061</v>
      </c>
      <c r="H8" s="51">
        <v>6472</v>
      </c>
      <c r="I8" s="52">
        <v>1242</v>
      </c>
    </row>
    <row r="9" spans="1:9" ht="42" customHeight="1" x14ac:dyDescent="0.25">
      <c r="A9" s="148">
        <v>4</v>
      </c>
      <c r="B9" s="149" t="s">
        <v>40</v>
      </c>
      <c r="C9" s="150">
        <v>4002</v>
      </c>
      <c r="D9" s="49">
        <v>7908</v>
      </c>
      <c r="E9" s="151">
        <v>2295</v>
      </c>
      <c r="F9" s="152">
        <v>5613</v>
      </c>
      <c r="G9" s="50">
        <v>3445</v>
      </c>
      <c r="H9" s="51">
        <v>3809</v>
      </c>
      <c r="I9" s="52">
        <v>654</v>
      </c>
    </row>
    <row r="10" spans="1:9" ht="42" customHeight="1" x14ac:dyDescent="0.25">
      <c r="A10" s="148">
        <v>5</v>
      </c>
      <c r="B10" s="149" t="s">
        <v>41</v>
      </c>
      <c r="C10" s="150">
        <v>5633</v>
      </c>
      <c r="D10" s="49">
        <v>10352</v>
      </c>
      <c r="E10" s="151">
        <v>3283</v>
      </c>
      <c r="F10" s="152">
        <v>7069</v>
      </c>
      <c r="G10" s="50">
        <v>4716</v>
      </c>
      <c r="H10" s="51">
        <v>4440</v>
      </c>
      <c r="I10" s="52">
        <v>1196</v>
      </c>
    </row>
    <row r="11" spans="1:9" ht="42" customHeight="1" x14ac:dyDescent="0.25">
      <c r="A11" s="148">
        <v>6</v>
      </c>
      <c r="B11" s="149" t="s">
        <v>42</v>
      </c>
      <c r="C11" s="150">
        <v>3630</v>
      </c>
      <c r="D11" s="49">
        <v>7272</v>
      </c>
      <c r="E11" s="151">
        <v>2235</v>
      </c>
      <c r="F11" s="152">
        <v>5037</v>
      </c>
      <c r="G11" s="50">
        <v>3428</v>
      </c>
      <c r="H11" s="51">
        <v>3292</v>
      </c>
      <c r="I11" s="52">
        <v>552</v>
      </c>
    </row>
    <row r="12" spans="1:9" ht="42" customHeight="1" x14ac:dyDescent="0.25">
      <c r="A12" s="148">
        <v>7</v>
      </c>
      <c r="B12" s="149" t="s">
        <v>43</v>
      </c>
      <c r="C12" s="150">
        <v>5816</v>
      </c>
      <c r="D12" s="49">
        <v>12272</v>
      </c>
      <c r="E12" s="151">
        <v>4223</v>
      </c>
      <c r="F12" s="152">
        <v>8049</v>
      </c>
      <c r="G12" s="50">
        <v>5371</v>
      </c>
      <c r="H12" s="51">
        <v>5427</v>
      </c>
      <c r="I12" s="52">
        <v>1474</v>
      </c>
    </row>
    <row r="13" spans="1:9" ht="42" customHeight="1" x14ac:dyDescent="0.25">
      <c r="A13" s="148">
        <v>8</v>
      </c>
      <c r="B13" s="149" t="s">
        <v>44</v>
      </c>
      <c r="C13" s="150">
        <v>9265</v>
      </c>
      <c r="D13" s="49">
        <v>18285</v>
      </c>
      <c r="E13" s="151">
        <v>5195</v>
      </c>
      <c r="F13" s="152">
        <v>13090</v>
      </c>
      <c r="G13" s="50">
        <v>7901</v>
      </c>
      <c r="H13" s="51">
        <v>8554</v>
      </c>
      <c r="I13" s="52">
        <v>1830</v>
      </c>
    </row>
    <row r="14" spans="1:9" ht="42" customHeight="1" x14ac:dyDescent="0.25">
      <c r="A14" s="148">
        <v>9</v>
      </c>
      <c r="B14" s="149" t="s">
        <v>46</v>
      </c>
      <c r="C14" s="150">
        <v>2793</v>
      </c>
      <c r="D14" s="49">
        <v>6887</v>
      </c>
      <c r="E14" s="151">
        <v>2804</v>
      </c>
      <c r="F14" s="152">
        <v>4083</v>
      </c>
      <c r="G14" s="50">
        <v>3387</v>
      </c>
      <c r="H14" s="51">
        <v>2962</v>
      </c>
      <c r="I14" s="52">
        <v>538</v>
      </c>
    </row>
    <row r="15" spans="1:9" ht="42" customHeight="1" x14ac:dyDescent="0.25">
      <c r="A15" s="148">
        <v>10</v>
      </c>
      <c r="B15" s="149" t="s">
        <v>45</v>
      </c>
      <c r="C15" s="150">
        <v>4337</v>
      </c>
      <c r="D15" s="49">
        <v>10076</v>
      </c>
      <c r="E15" s="151">
        <v>4986</v>
      </c>
      <c r="F15" s="152">
        <v>5090</v>
      </c>
      <c r="G15" s="50">
        <v>5864</v>
      </c>
      <c r="H15" s="51">
        <v>3446</v>
      </c>
      <c r="I15" s="52">
        <v>766</v>
      </c>
    </row>
    <row r="16" spans="1:9" ht="42" customHeight="1" x14ac:dyDescent="0.25">
      <c r="A16" s="148">
        <v>11</v>
      </c>
      <c r="B16" s="149" t="s">
        <v>26</v>
      </c>
      <c r="C16" s="150">
        <v>12127</v>
      </c>
      <c r="D16" s="49">
        <v>35301</v>
      </c>
      <c r="E16" s="151">
        <v>13059</v>
      </c>
      <c r="F16" s="152">
        <v>22242</v>
      </c>
      <c r="G16" s="50">
        <v>16657</v>
      </c>
      <c r="H16" s="51">
        <v>15972</v>
      </c>
      <c r="I16" s="52">
        <v>2672</v>
      </c>
    </row>
    <row r="17" spans="1:9" ht="42" customHeight="1" x14ac:dyDescent="0.25">
      <c r="A17" s="148">
        <v>12</v>
      </c>
      <c r="B17" s="149" t="s">
        <v>47</v>
      </c>
      <c r="C17" s="150">
        <v>9282</v>
      </c>
      <c r="D17" s="49">
        <v>19247</v>
      </c>
      <c r="E17" s="151">
        <v>6216</v>
      </c>
      <c r="F17" s="152">
        <v>13031</v>
      </c>
      <c r="G17" s="50">
        <v>8185</v>
      </c>
      <c r="H17" s="51">
        <v>8807</v>
      </c>
      <c r="I17" s="52">
        <v>2255</v>
      </c>
    </row>
    <row r="18" spans="1:9" ht="42" customHeight="1" x14ac:dyDescent="0.25">
      <c r="A18" s="148">
        <v>13</v>
      </c>
      <c r="B18" s="149" t="s">
        <v>48</v>
      </c>
      <c r="C18" s="150">
        <v>4343</v>
      </c>
      <c r="D18" s="49">
        <v>8583</v>
      </c>
      <c r="E18" s="151">
        <v>2904</v>
      </c>
      <c r="F18" s="152">
        <v>5679</v>
      </c>
      <c r="G18" s="50">
        <v>4373</v>
      </c>
      <c r="H18" s="51">
        <v>3649</v>
      </c>
      <c r="I18" s="52">
        <v>561</v>
      </c>
    </row>
    <row r="19" spans="1:9" ht="42" customHeight="1" thickBot="1" x14ac:dyDescent="0.3">
      <c r="A19" s="153">
        <v>14</v>
      </c>
      <c r="B19" s="154" t="s">
        <v>29</v>
      </c>
      <c r="C19" s="155">
        <v>24999</v>
      </c>
      <c r="D19" s="55">
        <v>81166</v>
      </c>
      <c r="E19" s="156">
        <v>25963</v>
      </c>
      <c r="F19" s="157">
        <v>55203</v>
      </c>
      <c r="G19" s="56">
        <v>44718</v>
      </c>
      <c r="H19" s="57">
        <v>31251</v>
      </c>
      <c r="I19" s="58">
        <v>5197</v>
      </c>
    </row>
  </sheetData>
  <mergeCells count="9">
    <mergeCell ref="A5:B5"/>
    <mergeCell ref="A1:I1"/>
    <mergeCell ref="H2:I2"/>
    <mergeCell ref="A3:A4"/>
    <mergeCell ref="B3:B4"/>
    <mergeCell ref="C3:C4"/>
    <mergeCell ref="D3:D4"/>
    <mergeCell ref="E3:F3"/>
    <mergeCell ref="G3:I3"/>
  </mergeCells>
  <printOptions horizontalCentered="1"/>
  <pageMargins left="0.39370078740157483" right="0.35433070866141736" top="0.35433070866141736" bottom="0.35433070866141736" header="0" footer="0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20"/>
  <sheetViews>
    <sheetView view="pageBreakPreview" zoomScale="55" zoomScaleNormal="55" zoomScaleSheetLayoutView="55" workbookViewId="0">
      <selection sqref="A1:R1"/>
    </sheetView>
  </sheetViews>
  <sheetFormatPr defaultRowHeight="15" x14ac:dyDescent="0.25"/>
  <cols>
    <col min="1" max="1" width="6.42578125" style="158" customWidth="1"/>
    <col min="2" max="2" width="32.7109375" style="158" customWidth="1"/>
    <col min="3" max="4" width="17.28515625" style="158" customWidth="1"/>
    <col min="5" max="5" width="16" style="158" customWidth="1"/>
    <col min="6" max="6" width="14.7109375" style="158" customWidth="1"/>
    <col min="7" max="7" width="13.42578125" style="158" customWidth="1"/>
    <col min="8" max="8" width="12" style="158" customWidth="1"/>
    <col min="9" max="9" width="11.5703125" style="158" customWidth="1"/>
    <col min="10" max="10" width="13" style="158" customWidth="1"/>
    <col min="11" max="11" width="8.140625" style="158" customWidth="1"/>
    <col min="12" max="13" width="11.140625" style="158" customWidth="1"/>
    <col min="14" max="14" width="7.28515625" style="158" customWidth="1"/>
    <col min="15" max="15" width="8.140625" style="158" customWidth="1"/>
    <col min="16" max="16" width="7.5703125" style="158" customWidth="1"/>
    <col min="17" max="17" width="7.85546875" style="158" customWidth="1"/>
    <col min="18" max="18" width="8.42578125" style="158" customWidth="1"/>
    <col min="19" max="16384" width="9.140625" style="158"/>
  </cols>
  <sheetData>
    <row r="1" spans="1:18" ht="60.75" customHeight="1" x14ac:dyDescent="0.25">
      <c r="A1" s="355" t="s">
        <v>89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20.25" customHeight="1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66" t="s">
        <v>81</v>
      </c>
      <c r="P2" s="366"/>
      <c r="Q2" s="366"/>
      <c r="R2" s="366"/>
    </row>
    <row r="3" spans="1:18" ht="39.75" customHeight="1" thickBot="1" x14ac:dyDescent="0.3">
      <c r="A3" s="367" t="s">
        <v>31</v>
      </c>
      <c r="B3" s="369" t="s">
        <v>3</v>
      </c>
      <c r="C3" s="371" t="s">
        <v>90</v>
      </c>
      <c r="D3" s="160" t="s">
        <v>8</v>
      </c>
      <c r="E3" s="373" t="s">
        <v>91</v>
      </c>
      <c r="F3" s="374"/>
      <c r="G3" s="375"/>
      <c r="H3" s="376" t="s">
        <v>92</v>
      </c>
      <c r="I3" s="378" t="s">
        <v>93</v>
      </c>
      <c r="J3" s="373" t="s">
        <v>94</v>
      </c>
      <c r="K3" s="374"/>
      <c r="L3" s="374"/>
      <c r="M3" s="374"/>
      <c r="N3" s="374"/>
      <c r="O3" s="374"/>
      <c r="P3" s="374"/>
      <c r="Q3" s="374"/>
      <c r="R3" s="380"/>
    </row>
    <row r="4" spans="1:18" ht="121.5" customHeight="1" thickBot="1" x14ac:dyDescent="0.3">
      <c r="A4" s="368"/>
      <c r="B4" s="370"/>
      <c r="C4" s="372"/>
      <c r="D4" s="161" t="s">
        <v>95</v>
      </c>
      <c r="E4" s="162" t="s">
        <v>96</v>
      </c>
      <c r="F4" s="163" t="s">
        <v>97</v>
      </c>
      <c r="G4" s="164" t="s">
        <v>98</v>
      </c>
      <c r="H4" s="377"/>
      <c r="I4" s="379"/>
      <c r="J4" s="165" t="s">
        <v>99</v>
      </c>
      <c r="K4" s="166" t="s">
        <v>100</v>
      </c>
      <c r="L4" s="166" t="s">
        <v>101</v>
      </c>
      <c r="M4" s="166" t="s">
        <v>102</v>
      </c>
      <c r="N4" s="166" t="s">
        <v>103</v>
      </c>
      <c r="O4" s="166" t="s">
        <v>104</v>
      </c>
      <c r="P4" s="166" t="s">
        <v>105</v>
      </c>
      <c r="Q4" s="166" t="s">
        <v>106</v>
      </c>
      <c r="R4" s="167" t="s">
        <v>107</v>
      </c>
    </row>
    <row r="5" spans="1:18" ht="36" customHeight="1" thickBot="1" x14ac:dyDescent="0.3">
      <c r="A5" s="295" t="s">
        <v>15</v>
      </c>
      <c r="B5" s="296"/>
      <c r="C5" s="67">
        <f>SUM(C6:C20)</f>
        <v>35817</v>
      </c>
      <c r="D5" s="168">
        <f t="shared" ref="D5:R5" si="0">SUM(D6:D20)</f>
        <v>34311</v>
      </c>
      <c r="E5" s="37">
        <f>SUM(E6:E20)</f>
        <v>13659</v>
      </c>
      <c r="F5" s="169">
        <f t="shared" si="0"/>
        <v>21491</v>
      </c>
      <c r="G5" s="39">
        <f t="shared" si="0"/>
        <v>667</v>
      </c>
      <c r="H5" s="170">
        <f t="shared" si="0"/>
        <v>496</v>
      </c>
      <c r="I5" s="171">
        <f t="shared" si="0"/>
        <v>4669</v>
      </c>
      <c r="J5" s="37">
        <f t="shared" si="0"/>
        <v>28798</v>
      </c>
      <c r="K5" s="38">
        <f t="shared" si="0"/>
        <v>435</v>
      </c>
      <c r="L5" s="38">
        <f t="shared" si="0"/>
        <v>4901</v>
      </c>
      <c r="M5" s="38">
        <f t="shared" si="0"/>
        <v>846</v>
      </c>
      <c r="N5" s="38">
        <f t="shared" si="0"/>
        <v>63</v>
      </c>
      <c r="O5" s="38">
        <f t="shared" si="0"/>
        <v>117</v>
      </c>
      <c r="P5" s="38">
        <f t="shared" si="0"/>
        <v>156</v>
      </c>
      <c r="Q5" s="38">
        <f t="shared" si="0"/>
        <v>280</v>
      </c>
      <c r="R5" s="39">
        <f t="shared" si="0"/>
        <v>221</v>
      </c>
    </row>
    <row r="6" spans="1:18" ht="46.5" customHeight="1" x14ac:dyDescent="0.25">
      <c r="A6" s="41">
        <v>1</v>
      </c>
      <c r="B6" s="42" t="s">
        <v>16</v>
      </c>
      <c r="C6" s="145">
        <v>2057</v>
      </c>
      <c r="D6" s="172">
        <v>2057</v>
      </c>
      <c r="E6" s="44">
        <v>764</v>
      </c>
      <c r="F6" s="173">
        <v>1288</v>
      </c>
      <c r="G6" s="46">
        <v>5</v>
      </c>
      <c r="H6" s="174">
        <v>37</v>
      </c>
      <c r="I6" s="175">
        <v>239</v>
      </c>
      <c r="J6" s="44">
        <v>1116</v>
      </c>
      <c r="K6" s="45">
        <v>7</v>
      </c>
      <c r="L6" s="45">
        <v>81</v>
      </c>
      <c r="M6" s="45">
        <v>827</v>
      </c>
      <c r="N6" s="45"/>
      <c r="O6" s="45"/>
      <c r="P6" s="45">
        <v>2</v>
      </c>
      <c r="Q6" s="45">
        <v>3</v>
      </c>
      <c r="R6" s="46">
        <v>21</v>
      </c>
    </row>
    <row r="7" spans="1:18" ht="36" customHeight="1" x14ac:dyDescent="0.25">
      <c r="A7" s="47">
        <v>2</v>
      </c>
      <c r="B7" s="48" t="s">
        <v>108</v>
      </c>
      <c r="C7" s="150">
        <v>4124</v>
      </c>
      <c r="D7" s="176">
        <v>4124</v>
      </c>
      <c r="E7" s="50">
        <v>1281</v>
      </c>
      <c r="F7" s="177">
        <v>2566</v>
      </c>
      <c r="G7" s="52">
        <v>277</v>
      </c>
      <c r="H7" s="178">
        <v>44</v>
      </c>
      <c r="I7" s="179">
        <v>511</v>
      </c>
      <c r="J7" s="50">
        <v>3065</v>
      </c>
      <c r="K7" s="51">
        <v>16</v>
      </c>
      <c r="L7" s="51">
        <v>755</v>
      </c>
      <c r="M7" s="51"/>
      <c r="N7" s="51">
        <v>6</v>
      </c>
      <c r="O7" s="51">
        <v>76</v>
      </c>
      <c r="P7" s="51">
        <v>35</v>
      </c>
      <c r="Q7" s="51">
        <v>166</v>
      </c>
      <c r="R7" s="52">
        <v>5</v>
      </c>
    </row>
    <row r="8" spans="1:18" ht="36" customHeight="1" x14ac:dyDescent="0.25">
      <c r="A8" s="47">
        <v>3</v>
      </c>
      <c r="B8" s="48" t="s">
        <v>109</v>
      </c>
      <c r="C8" s="150">
        <v>1661</v>
      </c>
      <c r="D8" s="176">
        <v>1661</v>
      </c>
      <c r="E8" s="50">
        <v>265</v>
      </c>
      <c r="F8" s="177">
        <v>1377</v>
      </c>
      <c r="G8" s="52">
        <v>19</v>
      </c>
      <c r="H8" s="178">
        <v>20</v>
      </c>
      <c r="I8" s="179">
        <v>81</v>
      </c>
      <c r="J8" s="50">
        <v>1532</v>
      </c>
      <c r="K8" s="51">
        <v>9</v>
      </c>
      <c r="L8" s="51">
        <v>97</v>
      </c>
      <c r="M8" s="51"/>
      <c r="N8" s="51">
        <v>1</v>
      </c>
      <c r="O8" s="51">
        <v>17</v>
      </c>
      <c r="P8" s="51"/>
      <c r="Q8" s="51">
        <v>5</v>
      </c>
      <c r="R8" s="52"/>
    </row>
    <row r="9" spans="1:18" ht="36" customHeight="1" x14ac:dyDescent="0.25">
      <c r="A9" s="47">
        <v>4</v>
      </c>
      <c r="B9" s="48" t="s">
        <v>110</v>
      </c>
      <c r="C9" s="150">
        <v>1631</v>
      </c>
      <c r="D9" s="176">
        <v>1631</v>
      </c>
      <c r="E9" s="50">
        <v>965</v>
      </c>
      <c r="F9" s="177">
        <v>650</v>
      </c>
      <c r="G9" s="52">
        <v>16</v>
      </c>
      <c r="H9" s="178">
        <v>27</v>
      </c>
      <c r="I9" s="179">
        <v>355</v>
      </c>
      <c r="J9" s="50">
        <v>1183</v>
      </c>
      <c r="K9" s="51">
        <v>14</v>
      </c>
      <c r="L9" s="51">
        <v>413</v>
      </c>
      <c r="M9" s="51"/>
      <c r="N9" s="51"/>
      <c r="O9" s="51">
        <v>4</v>
      </c>
      <c r="P9" s="51">
        <v>3</v>
      </c>
      <c r="Q9" s="51">
        <v>4</v>
      </c>
      <c r="R9" s="52">
        <v>10</v>
      </c>
    </row>
    <row r="10" spans="1:18" ht="36" customHeight="1" x14ac:dyDescent="0.25">
      <c r="A10" s="47">
        <v>5</v>
      </c>
      <c r="B10" s="48" t="s">
        <v>111</v>
      </c>
      <c r="C10" s="150">
        <v>3040</v>
      </c>
      <c r="D10" s="176">
        <v>3040</v>
      </c>
      <c r="E10" s="50">
        <v>1189</v>
      </c>
      <c r="F10" s="177">
        <v>1782</v>
      </c>
      <c r="G10" s="52">
        <v>69</v>
      </c>
      <c r="H10" s="178">
        <v>57</v>
      </c>
      <c r="I10" s="179">
        <v>494</v>
      </c>
      <c r="J10" s="50">
        <v>2173</v>
      </c>
      <c r="K10" s="51">
        <v>200</v>
      </c>
      <c r="L10" s="51">
        <v>591</v>
      </c>
      <c r="M10" s="51"/>
      <c r="N10" s="51">
        <v>2</v>
      </c>
      <c r="O10" s="51"/>
      <c r="P10" s="51">
        <v>2</v>
      </c>
      <c r="Q10" s="51">
        <v>69</v>
      </c>
      <c r="R10" s="52">
        <v>3</v>
      </c>
    </row>
    <row r="11" spans="1:18" ht="36" customHeight="1" x14ac:dyDescent="0.25">
      <c r="A11" s="47">
        <v>6</v>
      </c>
      <c r="B11" s="48" t="s">
        <v>112</v>
      </c>
      <c r="C11" s="150">
        <v>829</v>
      </c>
      <c r="D11" s="176">
        <v>829</v>
      </c>
      <c r="E11" s="50">
        <v>251</v>
      </c>
      <c r="F11" s="177">
        <v>564</v>
      </c>
      <c r="G11" s="52">
        <v>14</v>
      </c>
      <c r="H11" s="178">
        <v>13</v>
      </c>
      <c r="I11" s="179">
        <v>63</v>
      </c>
      <c r="J11" s="50">
        <v>740</v>
      </c>
      <c r="K11" s="51">
        <v>2</v>
      </c>
      <c r="L11" s="51">
        <v>68</v>
      </c>
      <c r="M11" s="51"/>
      <c r="N11" s="51">
        <v>1</v>
      </c>
      <c r="O11" s="51"/>
      <c r="P11" s="51">
        <v>3</v>
      </c>
      <c r="Q11" s="51"/>
      <c r="R11" s="52">
        <v>15</v>
      </c>
    </row>
    <row r="12" spans="1:18" ht="36" customHeight="1" x14ac:dyDescent="0.25">
      <c r="A12" s="47">
        <v>7</v>
      </c>
      <c r="B12" s="48" t="s">
        <v>113</v>
      </c>
      <c r="C12" s="150">
        <v>4713</v>
      </c>
      <c r="D12" s="176">
        <v>4713</v>
      </c>
      <c r="E12" s="50">
        <v>2151</v>
      </c>
      <c r="F12" s="177">
        <v>2483</v>
      </c>
      <c r="G12" s="52">
        <v>79</v>
      </c>
      <c r="H12" s="178">
        <v>72</v>
      </c>
      <c r="I12" s="179">
        <v>789</v>
      </c>
      <c r="J12" s="50">
        <v>3916</v>
      </c>
      <c r="K12" s="51">
        <v>36</v>
      </c>
      <c r="L12" s="51">
        <v>648</v>
      </c>
      <c r="M12" s="51"/>
      <c r="N12" s="51">
        <v>26</v>
      </c>
      <c r="O12" s="51">
        <v>10</v>
      </c>
      <c r="P12" s="51">
        <v>50</v>
      </c>
      <c r="Q12" s="51">
        <v>19</v>
      </c>
      <c r="R12" s="52">
        <v>8</v>
      </c>
    </row>
    <row r="13" spans="1:18" ht="36" customHeight="1" x14ac:dyDescent="0.25">
      <c r="A13" s="47">
        <v>8</v>
      </c>
      <c r="B13" s="48" t="s">
        <v>114</v>
      </c>
      <c r="C13" s="150">
        <v>3347</v>
      </c>
      <c r="D13" s="176">
        <v>3347</v>
      </c>
      <c r="E13" s="50">
        <v>822</v>
      </c>
      <c r="F13" s="177">
        <v>2502</v>
      </c>
      <c r="G13" s="52">
        <v>23</v>
      </c>
      <c r="H13" s="178">
        <v>36</v>
      </c>
      <c r="I13" s="179">
        <v>301</v>
      </c>
      <c r="J13" s="50">
        <v>2890</v>
      </c>
      <c r="K13" s="51">
        <v>68</v>
      </c>
      <c r="L13" s="51">
        <v>351</v>
      </c>
      <c r="M13" s="51"/>
      <c r="N13" s="51">
        <v>7</v>
      </c>
      <c r="O13" s="51"/>
      <c r="P13" s="51">
        <v>3</v>
      </c>
      <c r="Q13" s="51"/>
      <c r="R13" s="52">
        <v>28</v>
      </c>
    </row>
    <row r="14" spans="1:18" ht="36" customHeight="1" x14ac:dyDescent="0.25">
      <c r="A14" s="47">
        <v>9</v>
      </c>
      <c r="B14" s="48" t="s">
        <v>115</v>
      </c>
      <c r="C14" s="150">
        <v>1103</v>
      </c>
      <c r="D14" s="176">
        <v>1103</v>
      </c>
      <c r="E14" s="50">
        <v>309</v>
      </c>
      <c r="F14" s="177">
        <v>790</v>
      </c>
      <c r="G14" s="52">
        <v>4</v>
      </c>
      <c r="H14" s="178">
        <v>25</v>
      </c>
      <c r="I14" s="179">
        <v>60</v>
      </c>
      <c r="J14" s="50">
        <v>993</v>
      </c>
      <c r="K14" s="51">
        <v>7</v>
      </c>
      <c r="L14" s="51">
        <v>98</v>
      </c>
      <c r="M14" s="51"/>
      <c r="N14" s="51"/>
      <c r="O14" s="51"/>
      <c r="P14" s="51"/>
      <c r="Q14" s="51"/>
      <c r="R14" s="52">
        <v>5</v>
      </c>
    </row>
    <row r="15" spans="1:18" ht="36" customHeight="1" x14ac:dyDescent="0.25">
      <c r="A15" s="47">
        <v>10</v>
      </c>
      <c r="B15" s="48" t="s">
        <v>116</v>
      </c>
      <c r="C15" s="150">
        <v>3433</v>
      </c>
      <c r="D15" s="176">
        <v>3433</v>
      </c>
      <c r="E15" s="50">
        <v>1083</v>
      </c>
      <c r="F15" s="177">
        <v>2327</v>
      </c>
      <c r="G15" s="52">
        <v>23</v>
      </c>
      <c r="H15" s="178">
        <v>30</v>
      </c>
      <c r="I15" s="179">
        <v>608</v>
      </c>
      <c r="J15" s="50">
        <v>2725</v>
      </c>
      <c r="K15" s="51">
        <v>14</v>
      </c>
      <c r="L15" s="51">
        <v>666</v>
      </c>
      <c r="M15" s="51"/>
      <c r="N15" s="51">
        <v>3</v>
      </c>
      <c r="O15" s="51"/>
      <c r="P15" s="51">
        <v>8</v>
      </c>
      <c r="Q15" s="51">
        <v>11</v>
      </c>
      <c r="R15" s="52">
        <v>6</v>
      </c>
    </row>
    <row r="16" spans="1:18" ht="36" customHeight="1" x14ac:dyDescent="0.25">
      <c r="A16" s="47">
        <v>11</v>
      </c>
      <c r="B16" s="48" t="s">
        <v>117</v>
      </c>
      <c r="C16" s="150">
        <v>1144</v>
      </c>
      <c r="D16" s="176">
        <v>1144</v>
      </c>
      <c r="E16" s="50">
        <v>296</v>
      </c>
      <c r="F16" s="177">
        <v>824</v>
      </c>
      <c r="G16" s="52">
        <v>24</v>
      </c>
      <c r="H16" s="178">
        <v>22</v>
      </c>
      <c r="I16" s="179">
        <v>79</v>
      </c>
      <c r="J16" s="50">
        <v>978</v>
      </c>
      <c r="K16" s="51">
        <v>7</v>
      </c>
      <c r="L16" s="51">
        <v>131</v>
      </c>
      <c r="M16" s="51"/>
      <c r="N16" s="51"/>
      <c r="O16" s="51"/>
      <c r="P16" s="51">
        <v>4</v>
      </c>
      <c r="Q16" s="51"/>
      <c r="R16" s="52">
        <v>24</v>
      </c>
    </row>
    <row r="17" spans="1:18" ht="36" customHeight="1" x14ac:dyDescent="0.25">
      <c r="A17" s="47">
        <v>12</v>
      </c>
      <c r="B17" s="48" t="s">
        <v>118</v>
      </c>
      <c r="C17" s="150">
        <v>3972</v>
      </c>
      <c r="D17" s="176">
        <v>3972</v>
      </c>
      <c r="E17" s="50">
        <v>1789</v>
      </c>
      <c r="F17" s="177">
        <v>2111</v>
      </c>
      <c r="G17" s="52">
        <v>72</v>
      </c>
      <c r="H17" s="178">
        <v>63</v>
      </c>
      <c r="I17" s="179">
        <v>744</v>
      </c>
      <c r="J17" s="50">
        <v>3251</v>
      </c>
      <c r="K17" s="51">
        <v>9</v>
      </c>
      <c r="L17" s="51">
        <v>625</v>
      </c>
      <c r="M17" s="51"/>
      <c r="N17" s="51">
        <v>11</v>
      </c>
      <c r="O17" s="51"/>
      <c r="P17" s="51">
        <v>39</v>
      </c>
      <c r="Q17" s="51"/>
      <c r="R17" s="52">
        <v>37</v>
      </c>
    </row>
    <row r="18" spans="1:18" ht="36" customHeight="1" x14ac:dyDescent="0.25">
      <c r="A18" s="47">
        <v>13</v>
      </c>
      <c r="B18" s="48" t="s">
        <v>119</v>
      </c>
      <c r="C18" s="150">
        <v>2169</v>
      </c>
      <c r="D18" s="176">
        <v>2169</v>
      </c>
      <c r="E18" s="50">
        <v>496</v>
      </c>
      <c r="F18" s="177">
        <v>1659</v>
      </c>
      <c r="G18" s="52">
        <v>14</v>
      </c>
      <c r="H18" s="178">
        <v>24</v>
      </c>
      <c r="I18" s="179">
        <v>172</v>
      </c>
      <c r="J18" s="50">
        <v>1843</v>
      </c>
      <c r="K18" s="51">
        <v>27</v>
      </c>
      <c r="L18" s="51">
        <v>255</v>
      </c>
      <c r="M18" s="51"/>
      <c r="N18" s="51">
        <v>2</v>
      </c>
      <c r="O18" s="51">
        <v>10</v>
      </c>
      <c r="P18" s="51">
        <v>2</v>
      </c>
      <c r="Q18" s="51"/>
      <c r="R18" s="52">
        <v>30</v>
      </c>
    </row>
    <row r="19" spans="1:18" ht="36" customHeight="1" x14ac:dyDescent="0.25">
      <c r="A19" s="47">
        <v>14</v>
      </c>
      <c r="B19" s="48" t="s">
        <v>29</v>
      </c>
      <c r="C19" s="150">
        <v>1088</v>
      </c>
      <c r="D19" s="176">
        <v>1088</v>
      </c>
      <c r="E19" s="50">
        <v>492</v>
      </c>
      <c r="F19" s="177">
        <v>568</v>
      </c>
      <c r="G19" s="52">
        <v>28</v>
      </c>
      <c r="H19" s="178">
        <v>26</v>
      </c>
      <c r="I19" s="179">
        <v>173</v>
      </c>
      <c r="J19" s="50">
        <v>906</v>
      </c>
      <c r="K19" s="51">
        <v>19</v>
      </c>
      <c r="L19" s="51">
        <v>122</v>
      </c>
      <c r="M19" s="51"/>
      <c r="N19" s="51">
        <v>4</v>
      </c>
      <c r="O19" s="51"/>
      <c r="P19" s="51">
        <v>5</v>
      </c>
      <c r="Q19" s="51">
        <v>3</v>
      </c>
      <c r="R19" s="52">
        <v>29</v>
      </c>
    </row>
    <row r="20" spans="1:18" ht="72.75" customHeight="1" thickBot="1" x14ac:dyDescent="0.3">
      <c r="A20" s="180">
        <v>15</v>
      </c>
      <c r="B20" s="181" t="s">
        <v>120</v>
      </c>
      <c r="C20" s="182">
        <v>1506</v>
      </c>
      <c r="D20" s="183"/>
      <c r="E20" s="184">
        <v>1506</v>
      </c>
      <c r="F20" s="185"/>
      <c r="G20" s="186"/>
      <c r="H20" s="187"/>
      <c r="I20" s="188"/>
      <c r="J20" s="189">
        <v>1487</v>
      </c>
      <c r="K20" s="190"/>
      <c r="L20" s="190"/>
      <c r="M20" s="190">
        <v>19</v>
      </c>
      <c r="N20" s="190"/>
      <c r="O20" s="190"/>
      <c r="P20" s="190"/>
      <c r="Q20" s="190"/>
      <c r="R20" s="186"/>
    </row>
  </sheetData>
  <mergeCells count="10">
    <mergeCell ref="A5:B5"/>
    <mergeCell ref="A1:R1"/>
    <mergeCell ref="O2:R2"/>
    <mergeCell ref="A3:A4"/>
    <mergeCell ref="B3:B4"/>
    <mergeCell ref="C3:C4"/>
    <mergeCell ref="E3:G3"/>
    <mergeCell ref="H3:H4"/>
    <mergeCell ref="I3:I4"/>
    <mergeCell ref="J3:R3"/>
  </mergeCells>
  <conditionalFormatting sqref="C19 C14 A1:A2 A15:C18 A14 G6:G19 A6:C13 A3:D5 J6:O19">
    <cfRule type="cellIs" dxfId="44" priority="24" operator="lessThan">
      <formula>0</formula>
    </cfRule>
  </conditionalFormatting>
  <conditionalFormatting sqref="A19:B19">
    <cfRule type="cellIs" dxfId="43" priority="23" operator="lessThan">
      <formula>0</formula>
    </cfRule>
  </conditionalFormatting>
  <conditionalFormatting sqref="B14">
    <cfRule type="cellIs" dxfId="42" priority="22" operator="lessThan">
      <formula>0</formula>
    </cfRule>
  </conditionalFormatting>
  <conditionalFormatting sqref="E3:F3">
    <cfRule type="cellIs" dxfId="41" priority="21" operator="lessThan">
      <formula>0</formula>
    </cfRule>
  </conditionalFormatting>
  <conditionalFormatting sqref="E6:F19">
    <cfRule type="cellIs" dxfId="40" priority="20" operator="lessThan">
      <formula>0</formula>
    </cfRule>
  </conditionalFormatting>
  <conditionalFormatting sqref="Q6:Q19">
    <cfRule type="cellIs" dxfId="39" priority="19" operator="lessThan">
      <formula>0</formula>
    </cfRule>
  </conditionalFormatting>
  <conditionalFormatting sqref="R6:R18">
    <cfRule type="cellIs" dxfId="38" priority="18" operator="lessThan">
      <formula>0</formula>
    </cfRule>
  </conditionalFormatting>
  <conditionalFormatting sqref="R19">
    <cfRule type="cellIs" dxfId="37" priority="17" operator="lessThan">
      <formula>0</formula>
    </cfRule>
  </conditionalFormatting>
  <conditionalFormatting sqref="Q4:R4">
    <cfRule type="cellIs" dxfId="36" priority="15" operator="lessThan">
      <formula>0</formula>
    </cfRule>
  </conditionalFormatting>
  <conditionalFormatting sqref="J3">
    <cfRule type="cellIs" dxfId="35" priority="16" operator="lessThan">
      <formula>0</formula>
    </cfRule>
  </conditionalFormatting>
  <conditionalFormatting sqref="P4">
    <cfRule type="cellIs" dxfId="34" priority="14" operator="lessThan">
      <formula>0</formula>
    </cfRule>
  </conditionalFormatting>
  <conditionalFormatting sqref="P6:P19">
    <cfRule type="cellIs" dxfId="33" priority="13" operator="lessThan">
      <formula>0</formula>
    </cfRule>
  </conditionalFormatting>
  <conditionalFormatting sqref="E4:G4">
    <cfRule type="cellIs" dxfId="32" priority="12" operator="lessThan">
      <formula>0</formula>
    </cfRule>
  </conditionalFormatting>
  <conditionalFormatting sqref="J4:O4">
    <cfRule type="cellIs" dxfId="31" priority="11" operator="lessThan">
      <formula>0</formula>
    </cfRule>
  </conditionalFormatting>
  <conditionalFormatting sqref="P20">
    <cfRule type="cellIs" dxfId="30" priority="5" operator="lessThan">
      <formula>0</formula>
    </cfRule>
  </conditionalFormatting>
  <conditionalFormatting sqref="C20:D20 G20 J20:O20">
    <cfRule type="cellIs" dxfId="29" priority="10" operator="lessThan">
      <formula>0</formula>
    </cfRule>
  </conditionalFormatting>
  <conditionalFormatting sqref="A20:B20">
    <cfRule type="cellIs" dxfId="28" priority="9" operator="lessThan">
      <formula>0</formula>
    </cfRule>
  </conditionalFormatting>
  <conditionalFormatting sqref="F20">
    <cfRule type="cellIs" dxfId="27" priority="8" operator="lessThan">
      <formula>0</formula>
    </cfRule>
  </conditionalFormatting>
  <conditionalFormatting sqref="Q20">
    <cfRule type="cellIs" dxfId="26" priority="7" operator="lessThan">
      <formula>0</formula>
    </cfRule>
  </conditionalFormatting>
  <conditionalFormatting sqref="R20">
    <cfRule type="cellIs" dxfId="25" priority="6" operator="lessThan">
      <formula>0</formula>
    </cfRule>
  </conditionalFormatting>
  <conditionalFormatting sqref="D6:D19">
    <cfRule type="cellIs" dxfId="24" priority="4" operator="lessThan">
      <formula>0</formula>
    </cfRule>
  </conditionalFormatting>
  <conditionalFormatting sqref="H20:I20">
    <cfRule type="cellIs" dxfId="23" priority="2" operator="lessThan">
      <formula>0</formula>
    </cfRule>
  </conditionalFormatting>
  <conditionalFormatting sqref="I3 H5:I19">
    <cfRule type="cellIs" dxfId="22" priority="3" operator="lessThan">
      <formula>0</formula>
    </cfRule>
  </conditionalFormatting>
  <conditionalFormatting sqref="E20">
    <cfRule type="cellIs" dxfId="21" priority="1" operator="lessThan">
      <formula>0</formula>
    </cfRule>
  </conditionalFormatting>
  <printOptions horizontalCentered="1"/>
  <pageMargins left="0.39370078740157483" right="0.35433070866141736" top="0.35433070866141736" bottom="0.35433070866141736" header="0" footer="0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19"/>
  <sheetViews>
    <sheetView view="pageBreakPreview" zoomScale="55" zoomScaleNormal="55" zoomScaleSheetLayoutView="55" workbookViewId="0">
      <selection sqref="A1:H1"/>
    </sheetView>
  </sheetViews>
  <sheetFormatPr defaultRowHeight="15" x14ac:dyDescent="0.25"/>
  <cols>
    <col min="1" max="1" width="10.5703125" style="32" customWidth="1"/>
    <col min="2" max="2" width="33.5703125" style="32" customWidth="1"/>
    <col min="3" max="6" width="31.140625" style="32" customWidth="1"/>
    <col min="7" max="8" width="25.85546875" style="32" customWidth="1"/>
    <col min="9" max="16384" width="9.140625" style="32"/>
  </cols>
  <sheetData>
    <row r="1" spans="1:8" ht="81" customHeight="1" thickBot="1" x14ac:dyDescent="0.3">
      <c r="A1" s="382" t="s">
        <v>121</v>
      </c>
      <c r="B1" s="382"/>
      <c r="C1" s="382"/>
      <c r="D1" s="382"/>
      <c r="E1" s="382"/>
      <c r="F1" s="382"/>
      <c r="G1" s="382"/>
      <c r="H1" s="382"/>
    </row>
    <row r="2" spans="1:8" ht="49.5" customHeight="1" thickBot="1" x14ac:dyDescent="0.3">
      <c r="A2" s="383" t="s">
        <v>31</v>
      </c>
      <c r="B2" s="385" t="s">
        <v>3</v>
      </c>
      <c r="C2" s="302" t="s">
        <v>122</v>
      </c>
      <c r="D2" s="302" t="s">
        <v>123</v>
      </c>
      <c r="E2" s="302" t="s">
        <v>124</v>
      </c>
      <c r="F2" s="302" t="s">
        <v>125</v>
      </c>
      <c r="G2" s="388" t="s">
        <v>126</v>
      </c>
      <c r="H2" s="389"/>
    </row>
    <row r="3" spans="1:8" ht="45.75" customHeight="1" thickBot="1" x14ac:dyDescent="0.3">
      <c r="A3" s="384"/>
      <c r="B3" s="386"/>
      <c r="C3" s="387"/>
      <c r="D3" s="387"/>
      <c r="E3" s="387"/>
      <c r="F3" s="387"/>
      <c r="G3" s="191" t="s">
        <v>127</v>
      </c>
      <c r="H3" s="192" t="s">
        <v>128</v>
      </c>
    </row>
    <row r="4" spans="1:8" ht="45" customHeight="1" thickBot="1" x14ac:dyDescent="0.3">
      <c r="A4" s="295" t="s">
        <v>15</v>
      </c>
      <c r="B4" s="381"/>
      <c r="C4" s="69">
        <f>SUM(C5:C19)</f>
        <v>24214</v>
      </c>
      <c r="D4" s="69">
        <f>SUM(D5:D19)</f>
        <v>89827</v>
      </c>
      <c r="E4" s="69">
        <f>SUM(E5:E19)</f>
        <v>9331</v>
      </c>
      <c r="F4" s="69">
        <f>SUM(F5:F19)</f>
        <v>2675</v>
      </c>
      <c r="G4" s="67">
        <f>SUM(G5:G19)</f>
        <v>10621</v>
      </c>
      <c r="H4" s="193">
        <f t="shared" ref="H4" si="0">SUM(H5:H19)</f>
        <v>21751.188999999998</v>
      </c>
    </row>
    <row r="5" spans="1:8" ht="50.25" customHeight="1" thickBot="1" x14ac:dyDescent="0.3">
      <c r="A5" s="194">
        <v>1</v>
      </c>
      <c r="B5" s="195" t="s">
        <v>16</v>
      </c>
      <c r="C5" s="73">
        <v>1049</v>
      </c>
      <c r="D5" s="73">
        <v>7661</v>
      </c>
      <c r="E5" s="73">
        <v>402</v>
      </c>
      <c r="F5" s="73">
        <v>4</v>
      </c>
      <c r="G5" s="72">
        <v>848</v>
      </c>
      <c r="H5" s="196">
        <v>1473.24</v>
      </c>
    </row>
    <row r="6" spans="1:8" ht="46.5" customHeight="1" thickBot="1" x14ac:dyDescent="0.3">
      <c r="A6" s="194">
        <v>2</v>
      </c>
      <c r="B6" s="195" t="s">
        <v>17</v>
      </c>
      <c r="C6" s="73">
        <v>1367</v>
      </c>
      <c r="D6" s="73">
        <v>1823</v>
      </c>
      <c r="E6" s="73">
        <v>439</v>
      </c>
      <c r="F6" s="73">
        <v>2</v>
      </c>
      <c r="G6" s="72">
        <v>669</v>
      </c>
      <c r="H6" s="196">
        <v>1367.4949999999999</v>
      </c>
    </row>
    <row r="7" spans="1:8" ht="46.5" customHeight="1" thickBot="1" x14ac:dyDescent="0.3">
      <c r="A7" s="194">
        <v>3</v>
      </c>
      <c r="B7" s="195" t="s">
        <v>18</v>
      </c>
      <c r="C7" s="73">
        <v>1598</v>
      </c>
      <c r="D7" s="73">
        <v>6914</v>
      </c>
      <c r="E7" s="73">
        <v>1598</v>
      </c>
      <c r="F7" s="73">
        <v>1598</v>
      </c>
      <c r="G7" s="72">
        <v>719</v>
      </c>
      <c r="H7" s="196">
        <v>1596.82</v>
      </c>
    </row>
    <row r="8" spans="1:8" ht="46.5" customHeight="1" thickBot="1" x14ac:dyDescent="0.3">
      <c r="A8" s="194">
        <v>4</v>
      </c>
      <c r="B8" s="195" t="s">
        <v>19</v>
      </c>
      <c r="C8" s="73">
        <v>856</v>
      </c>
      <c r="D8" s="73">
        <v>4060</v>
      </c>
      <c r="E8" s="73">
        <v>629</v>
      </c>
      <c r="F8" s="73">
        <v>32</v>
      </c>
      <c r="G8" s="72">
        <v>883</v>
      </c>
      <c r="H8" s="196">
        <v>1639.82</v>
      </c>
    </row>
    <row r="9" spans="1:8" ht="46.5" customHeight="1" thickBot="1" x14ac:dyDescent="0.3">
      <c r="A9" s="194">
        <v>5</v>
      </c>
      <c r="B9" s="195" t="s">
        <v>20</v>
      </c>
      <c r="C9" s="73">
        <v>8062</v>
      </c>
      <c r="D9" s="73">
        <v>13334</v>
      </c>
      <c r="E9" s="73">
        <v>385</v>
      </c>
      <c r="F9" s="73">
        <v>6</v>
      </c>
      <c r="G9" s="72">
        <v>987</v>
      </c>
      <c r="H9" s="196">
        <v>2355.0450000000001</v>
      </c>
    </row>
    <row r="10" spans="1:8" ht="46.5" customHeight="1" thickBot="1" x14ac:dyDescent="0.3">
      <c r="A10" s="194">
        <v>6</v>
      </c>
      <c r="B10" s="195" t="s">
        <v>21</v>
      </c>
      <c r="C10" s="73">
        <v>1087</v>
      </c>
      <c r="D10" s="73">
        <v>3397</v>
      </c>
      <c r="E10" s="73">
        <v>713</v>
      </c>
      <c r="F10" s="73">
        <v>90</v>
      </c>
      <c r="G10" s="72">
        <v>542</v>
      </c>
      <c r="H10" s="196">
        <v>957.86</v>
      </c>
    </row>
    <row r="11" spans="1:8" ht="46.5" customHeight="1" thickBot="1" x14ac:dyDescent="0.3">
      <c r="A11" s="194">
        <v>7</v>
      </c>
      <c r="B11" s="195" t="s">
        <v>22</v>
      </c>
      <c r="C11" s="73">
        <v>1226</v>
      </c>
      <c r="D11" s="73">
        <v>3335</v>
      </c>
      <c r="E11" s="73">
        <v>499</v>
      </c>
      <c r="F11" s="73">
        <v>25</v>
      </c>
      <c r="G11" s="72">
        <v>1032</v>
      </c>
      <c r="H11" s="196">
        <v>2483.4209999999998</v>
      </c>
    </row>
    <row r="12" spans="1:8" ht="46.5" customHeight="1" thickBot="1" x14ac:dyDescent="0.3">
      <c r="A12" s="194">
        <v>8</v>
      </c>
      <c r="B12" s="195" t="s">
        <v>23</v>
      </c>
      <c r="C12" s="73">
        <v>703</v>
      </c>
      <c r="D12" s="73">
        <v>2814</v>
      </c>
      <c r="E12" s="73">
        <v>703</v>
      </c>
      <c r="F12" s="73">
        <v>0</v>
      </c>
      <c r="G12" s="72">
        <v>703</v>
      </c>
      <c r="H12" s="196">
        <v>1391.82</v>
      </c>
    </row>
    <row r="13" spans="1:8" ht="46.5" customHeight="1" thickBot="1" x14ac:dyDescent="0.3">
      <c r="A13" s="194">
        <v>9</v>
      </c>
      <c r="B13" s="195" t="s">
        <v>46</v>
      </c>
      <c r="C13" s="73">
        <v>1968</v>
      </c>
      <c r="D13" s="73">
        <v>33606</v>
      </c>
      <c r="E13" s="73">
        <v>1534</v>
      </c>
      <c r="F13" s="73">
        <v>878</v>
      </c>
      <c r="G13" s="72">
        <v>403</v>
      </c>
      <c r="H13" s="196">
        <v>652.79999999999995</v>
      </c>
    </row>
    <row r="14" spans="1:8" ht="46.5" customHeight="1" thickBot="1" x14ac:dyDescent="0.3">
      <c r="A14" s="194">
        <v>10</v>
      </c>
      <c r="B14" s="195" t="s">
        <v>24</v>
      </c>
      <c r="C14" s="73">
        <v>803</v>
      </c>
      <c r="D14" s="73">
        <v>1642</v>
      </c>
      <c r="E14" s="73">
        <v>374</v>
      </c>
      <c r="F14" s="73">
        <v>20</v>
      </c>
      <c r="G14" s="72">
        <v>523</v>
      </c>
      <c r="H14" s="196">
        <v>1059.25</v>
      </c>
    </row>
    <row r="15" spans="1:8" ht="46.5" customHeight="1" thickBot="1" x14ac:dyDescent="0.3">
      <c r="A15" s="194">
        <v>11</v>
      </c>
      <c r="B15" s="195" t="s">
        <v>72</v>
      </c>
      <c r="C15" s="73">
        <v>1045</v>
      </c>
      <c r="D15" s="73">
        <v>3362</v>
      </c>
      <c r="E15" s="73">
        <v>1045</v>
      </c>
      <c r="F15" s="73">
        <v>0</v>
      </c>
      <c r="G15" s="72">
        <v>1045</v>
      </c>
      <c r="H15" s="196">
        <v>2202.19</v>
      </c>
    </row>
    <row r="16" spans="1:8" ht="46.5" customHeight="1" thickBot="1" x14ac:dyDescent="0.3">
      <c r="A16" s="194">
        <v>12</v>
      </c>
      <c r="B16" s="195" t="s">
        <v>27</v>
      </c>
      <c r="C16" s="73">
        <v>1002</v>
      </c>
      <c r="D16" s="73">
        <v>2088</v>
      </c>
      <c r="E16" s="73">
        <v>281</v>
      </c>
      <c r="F16" s="73">
        <v>9</v>
      </c>
      <c r="G16" s="72">
        <v>544</v>
      </c>
      <c r="H16" s="196">
        <v>1029.537</v>
      </c>
    </row>
    <row r="17" spans="1:8" ht="46.5" customHeight="1" thickBot="1" x14ac:dyDescent="0.3">
      <c r="A17" s="194">
        <v>13</v>
      </c>
      <c r="B17" s="195" t="s">
        <v>28</v>
      </c>
      <c r="C17" s="73">
        <v>1438</v>
      </c>
      <c r="D17" s="73">
        <v>2593</v>
      </c>
      <c r="E17" s="73">
        <v>438</v>
      </c>
      <c r="F17" s="73">
        <v>10</v>
      </c>
      <c r="G17" s="72">
        <v>685</v>
      </c>
      <c r="H17" s="196">
        <v>1330.99</v>
      </c>
    </row>
    <row r="18" spans="1:8" ht="45" customHeight="1" thickBot="1" x14ac:dyDescent="0.3">
      <c r="A18" s="194">
        <v>14</v>
      </c>
      <c r="B18" s="195" t="s">
        <v>55</v>
      </c>
      <c r="C18" s="73">
        <v>2010</v>
      </c>
      <c r="D18" s="73">
        <v>3198</v>
      </c>
      <c r="E18" s="73">
        <v>291</v>
      </c>
      <c r="F18" s="73">
        <v>1</v>
      </c>
      <c r="G18" s="72">
        <v>1038</v>
      </c>
      <c r="H18" s="196">
        <v>2210.9009999999998</v>
      </c>
    </row>
    <row r="19" spans="1:8" ht="45" customHeight="1" thickBot="1" x14ac:dyDescent="0.3">
      <c r="A19" s="194">
        <v>15</v>
      </c>
      <c r="B19" s="195" t="s">
        <v>129</v>
      </c>
      <c r="C19" s="73"/>
      <c r="D19" s="73"/>
      <c r="E19" s="73"/>
      <c r="F19" s="73"/>
      <c r="G19" s="72"/>
      <c r="H19" s="196"/>
    </row>
  </sheetData>
  <mergeCells count="9">
    <mergeCell ref="A4:B4"/>
    <mergeCell ref="A1:H1"/>
    <mergeCell ref="A2:A3"/>
    <mergeCell ref="B2:B3"/>
    <mergeCell ref="C2:C3"/>
    <mergeCell ref="D2:D3"/>
    <mergeCell ref="E2:E3"/>
    <mergeCell ref="F2:F3"/>
    <mergeCell ref="G2:H2"/>
  </mergeCells>
  <conditionalFormatting sqref="G3 E4:F5 A1 A2:B5 A7 A9 A11 A13 A15 A17 A19:G19 B13:G18">
    <cfRule type="cellIs" dxfId="20" priority="12" operator="lessThan">
      <formula>0</formula>
    </cfRule>
  </conditionalFormatting>
  <conditionalFormatting sqref="G3">
    <cfRule type="cellIs" dxfId="19" priority="11" stopIfTrue="1" operator="lessThan">
      <formula>100</formula>
    </cfRule>
  </conditionalFormatting>
  <conditionalFormatting sqref="H3">
    <cfRule type="cellIs" dxfId="18" priority="10" operator="lessThan">
      <formula>0</formula>
    </cfRule>
  </conditionalFormatting>
  <conditionalFormatting sqref="H3">
    <cfRule type="cellIs" dxfId="17" priority="9" stopIfTrue="1" operator="lessThan">
      <formula>100</formula>
    </cfRule>
  </conditionalFormatting>
  <conditionalFormatting sqref="G6:G12">
    <cfRule type="cellIs" dxfId="16" priority="5" operator="lessThan">
      <formula>0</formula>
    </cfRule>
  </conditionalFormatting>
  <conditionalFormatting sqref="A6:B6 E6:F12 B7:B12 A8 A10 A12 A14 A16 A18">
    <cfRule type="cellIs" dxfId="15" priority="8" operator="lessThan">
      <formula>0</formula>
    </cfRule>
  </conditionalFormatting>
  <conditionalFormatting sqref="C2:F3">
    <cfRule type="cellIs" dxfId="14" priority="4" operator="lessThan">
      <formula>0</formula>
    </cfRule>
  </conditionalFormatting>
  <conditionalFormatting sqref="G4:H4">
    <cfRule type="cellIs" dxfId="13" priority="7" operator="lessThan">
      <formula>0</formula>
    </cfRule>
  </conditionalFormatting>
  <conditionalFormatting sqref="G5:G19">
    <cfRule type="cellIs" dxfId="12" priority="6" operator="lessThan">
      <formula>0</formula>
    </cfRule>
  </conditionalFormatting>
  <conditionalFormatting sqref="C6:D12">
    <cfRule type="cellIs" dxfId="11" priority="2" operator="lessThan">
      <formula>0</formula>
    </cfRule>
  </conditionalFormatting>
  <conditionalFormatting sqref="C4:D19">
    <cfRule type="cellIs" dxfId="10" priority="3" operator="lessThan">
      <formula>0</formula>
    </cfRule>
  </conditionalFormatting>
  <conditionalFormatting sqref="H5:H19">
    <cfRule type="cellIs" dxfId="9" priority="1" operator="lessThan">
      <formula>0</formula>
    </cfRule>
  </conditionalFormatting>
  <printOptions horizontalCentered="1"/>
  <pageMargins left="0.39370078740157483" right="0.35433070866141736" top="0.35433070866141736" bottom="0.35433070866141736" header="0" footer="0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22</vt:i4>
      </vt:variant>
    </vt:vector>
  </HeadingPairs>
  <TitlesOfParts>
    <vt:vector size="33" baseType="lpstr">
      <vt:lpstr>БТР</vt:lpstr>
      <vt:lpstr>Бандлик</vt:lpstr>
      <vt:lpstr>Аёллар бандлиги (2)</vt:lpstr>
      <vt:lpstr>Ёшлар бандлиги</vt:lpstr>
      <vt:lpstr>Субсидия (2)</vt:lpstr>
      <vt:lpstr>Субсидия(1)</vt:lpstr>
      <vt:lpstr>Вакансия</vt:lpstr>
      <vt:lpstr>Миграция</vt:lpstr>
      <vt:lpstr>ДМИ</vt:lpstr>
      <vt:lpstr>Легаллаштириш</vt:lpstr>
      <vt:lpstr>ЯММТ</vt:lpstr>
      <vt:lpstr>'Аёллар бандлиги (2)'!Print_Area</vt:lpstr>
      <vt:lpstr>Бандлик!Print_Area</vt:lpstr>
      <vt:lpstr>БТР!Print_Area</vt:lpstr>
      <vt:lpstr>Вакансия!Print_Area</vt:lpstr>
      <vt:lpstr>ДМИ!Print_Area</vt:lpstr>
      <vt:lpstr>'Ёшлар бандлиги'!Print_Area</vt:lpstr>
      <vt:lpstr>Миграция!Print_Area</vt:lpstr>
      <vt:lpstr>'Субсидия (2)'!Print_Area</vt:lpstr>
      <vt:lpstr>'Субсидия(1)'!Print_Area</vt:lpstr>
      <vt:lpstr>ЯММТ!Print_Area</vt:lpstr>
      <vt:lpstr>'Субсидия (2)'!апрпар</vt:lpstr>
      <vt:lpstr>'Субсидия(1)'!апрпар</vt:lpstr>
      <vt:lpstr>'Субсидия (2)'!вкп</vt:lpstr>
      <vt:lpstr>'Субсидия(1)'!вкп</vt:lpstr>
      <vt:lpstr>'Аёллар бандлиги (2)'!Область_печати</vt:lpstr>
      <vt:lpstr>Бандлик!Область_печати</vt:lpstr>
      <vt:lpstr>БТР!Область_печати</vt:lpstr>
      <vt:lpstr>'Ёшлар бандлиги'!Область_печати</vt:lpstr>
      <vt:lpstr>Легаллаштириш!Область_печати</vt:lpstr>
      <vt:lpstr>Миграция!Область_печати</vt:lpstr>
      <vt:lpstr>'Субсидия(1)'!Область_печати</vt:lpstr>
      <vt:lpstr>ЯММТ!Область_печати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Xurshidjon Egamov</dc:creator>
  <cp:lastModifiedBy>Pressa-3</cp:lastModifiedBy>
  <dcterms:created xsi:type="dcterms:W3CDTF">2023-02-27T05:33:57Z</dcterms:created>
  <dcterms:modified xsi:type="dcterms:W3CDTF">2023-02-27T11:41:46Z</dcterms:modified>
</cp:coreProperties>
</file>